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regioneemiliaromagna-my.sharepoint.com/personal/lorenzo_servidio_regione_emilia-romagna_it/Documents/PSC EMILIA ROMAGNA/comitato di sorveglianza/procedura scritta dic 2021/"/>
    </mc:Choice>
  </mc:AlternateContent>
  <xr:revisionPtr revIDLastSave="18" documentId="8_{25859BD6-DC6B-496E-A10A-4F5DE2B8B1E4}" xr6:coauthVersionLast="47" xr6:coauthVersionMax="47" xr10:uidLastSave="{1C223442-EED5-47E0-B308-67EFD8463435}"/>
  <bookViews>
    <workbookView xWindow="-110" yWindow="-110" windowWidth="19420" windowHeight="10420" activeTab="4" xr2:uid="{00000000-000D-0000-FFFF-FFFF00000000}"/>
  </bookViews>
  <sheets>
    <sheet name="1. Strumenti" sheetId="1" r:id="rId1"/>
    <sheet name="2. Risorse" sheetId="2" r:id="rId2"/>
    <sheet name="3. Sezione ordinaria" sheetId="3" r:id="rId3"/>
    <sheet name="4. Sezioni speciali" sheetId="4" r:id="rId4"/>
    <sheet name="Appendice - Stato" sheetId="5" r:id="rId5"/>
  </sheets>
  <definedNames>
    <definedName name="_xlnm_Print_Area" localSheetId="0">'1. Strumenti'!$A$1:$G$29</definedName>
    <definedName name="_xlnm_Print_Area" localSheetId="1">'2. Risorse'!$A$1:$G$28</definedName>
    <definedName name="_xlnm_Print_Area" localSheetId="2">'3. Sezione ordinaria'!$A$1:$I$30</definedName>
    <definedName name="_xlnm_Print_Area" localSheetId="3">'4. Sezioni speciali'!$A$1:$I$27</definedName>
    <definedName name="_xlnm_Print_Area" localSheetId="4">'Appendice - Stato'!#REF!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5" l="1"/>
  <c r="C19" i="3"/>
  <c r="D15" i="5"/>
  <c r="F19" i="5"/>
  <c r="F15" i="5" l="1"/>
  <c r="H15" i="5" s="1"/>
  <c r="F13" i="5"/>
  <c r="H13" i="5" s="1"/>
  <c r="F18" i="5"/>
  <c r="D21" i="5"/>
  <c r="G21" i="5"/>
  <c r="E21" i="5"/>
  <c r="C21" i="5"/>
  <c r="B21" i="5"/>
  <c r="H20" i="5"/>
  <c r="H19" i="5"/>
  <c r="H18" i="5"/>
  <c r="H17" i="5"/>
  <c r="H16" i="5"/>
  <c r="H14" i="5"/>
  <c r="H12" i="5"/>
  <c r="H11" i="5"/>
  <c r="H9" i="5"/>
  <c r="H8" i="5"/>
  <c r="F21" i="5" l="1"/>
  <c r="H21" i="5"/>
  <c r="D25" i="2" l="1"/>
  <c r="D27" i="2"/>
  <c r="C8" i="4" l="1"/>
  <c r="B8" i="4"/>
  <c r="D7" i="4"/>
  <c r="D6" i="4"/>
  <c r="D8" i="4" s="1"/>
  <c r="E19" i="3"/>
  <c r="D19" i="3"/>
  <c r="B19" i="3"/>
  <c r="F27" i="2"/>
  <c r="E27" i="2"/>
  <c r="F26" i="2"/>
  <c r="E26" i="2"/>
  <c r="D26" i="2"/>
  <c r="G23" i="2"/>
  <c r="G27" i="2" s="1"/>
  <c r="G22" i="2"/>
  <c r="G21" i="2"/>
  <c r="F20" i="2"/>
  <c r="E20" i="2"/>
  <c r="D20" i="2"/>
  <c r="F19" i="2"/>
  <c r="E19" i="2"/>
  <c r="D19" i="2"/>
  <c r="F18" i="2"/>
  <c r="E18" i="2"/>
  <c r="D18" i="2"/>
  <c r="G17" i="2"/>
  <c r="G16" i="2"/>
  <c r="G13" i="2"/>
  <c r="G12" i="2"/>
  <c r="F11" i="2"/>
  <c r="F14" i="2" s="1"/>
  <c r="E11" i="2"/>
  <c r="E14" i="2" s="1"/>
  <c r="D11" i="2"/>
  <c r="G10" i="2"/>
  <c r="G9" i="2"/>
  <c r="G8" i="2"/>
  <c r="G7" i="2"/>
  <c r="E15" i="2" l="1"/>
  <c r="E24" i="2" s="1"/>
  <c r="G18" i="2"/>
  <c r="G20" i="2"/>
  <c r="G11" i="2"/>
  <c r="D14" i="2"/>
  <c r="G14" i="2" s="1"/>
  <c r="E25" i="2"/>
  <c r="G26" i="2"/>
  <c r="F25" i="2"/>
  <c r="G19" i="2"/>
  <c r="D15" i="2"/>
  <c r="D24" i="2" s="1"/>
  <c r="F15" i="2"/>
  <c r="F24" i="2" s="1"/>
  <c r="G25" i="2" l="1"/>
  <c r="G15" i="2"/>
  <c r="G24" i="2"/>
</calcChain>
</file>

<file path=xl/sharedStrings.xml><?xml version="1.0" encoding="utf-8"?>
<sst xmlns="http://schemas.openxmlformats.org/spreadsheetml/2006/main" count="216" uniqueCount="140">
  <si>
    <t>PIANO SVILUPPO E COESIONE REGIONE EMILIA-ROMAGNA</t>
  </si>
  <si>
    <r>
      <rPr>
        <b/>
        <sz val="12"/>
        <color theme="1"/>
        <rFont val="Arial"/>
        <family val="2"/>
      </rPr>
      <t xml:space="preserve">Tavola 1 –  </t>
    </r>
    <r>
      <rPr>
        <b/>
        <sz val="12"/>
        <color rgb="FF000000"/>
        <rFont val="Arial"/>
        <family val="2"/>
      </rPr>
      <t>Strumenti di programmazione riclassificati nel PSC ai sensi del comma 1 ex art.44 DL 34/2019 e s.m.i.</t>
    </r>
  </si>
  <si>
    <t>Ciclo di riferimento</t>
  </si>
  <si>
    <t>Strumento di programmazione</t>
  </si>
  <si>
    <t>Denominazione strumento attuativo</t>
  </si>
  <si>
    <t>Codice strumento attuativo nel Sistema Nazionale di Monitoraggio</t>
  </si>
  <si>
    <t>2000-2006</t>
  </si>
  <si>
    <t>INTESA EMILIA ROMAGNA</t>
  </si>
  <si>
    <t>APQ RICERCA SCIENTIFICA</t>
  </si>
  <si>
    <t>EMIRC</t>
  </si>
  <si>
    <t>APQ RICERCA SCIENTIFICA - I ATTO INTEGRATIVO</t>
  </si>
  <si>
    <t>EMIRD</t>
  </si>
  <si>
    <t>APQ RICERCA SCIENTIFICA - II ATTO INTEGRATIVO</t>
  </si>
  <si>
    <t>EMIRE</t>
  </si>
  <si>
    <t>APQ TUTELA DELLE ACQUE E GESTIONE INTEGRATA DELLE RISORSE IDRICHE - I ATTO INTEGRATIVO</t>
  </si>
  <si>
    <t>EMIRJ</t>
  </si>
  <si>
    <t>APQ TUTELA DELLE ACQUE E GESTIONE INTEGRATA DELLE RISORSE IDRICHE - II ATTO INTEGRATIVO</t>
  </si>
  <si>
    <t>EMIRK</t>
  </si>
  <si>
    <t>APQ RIQUALIFICAZIONE URBANA</t>
  </si>
  <si>
    <t>EMIRU</t>
  </si>
  <si>
    <t>APQ TUTELA DELLE ACQUE E GESTIONE INTEGRATA DELLE RISORSE IDRICHE - III ATTO INTEGRATIVO</t>
  </si>
  <si>
    <t>EMIRY</t>
  </si>
  <si>
    <t>APQ SOCIETÀ DELL'INFORMAZIONE</t>
  </si>
  <si>
    <t>EMISI</t>
  </si>
  <si>
    <t>APQ SOCIETÀ DELL'INFORMAZIONE - II ATTO INTEGRATIVO</t>
  </si>
  <si>
    <t>EMISK</t>
  </si>
  <si>
    <t>APQ SVILUPPO LOCALE</t>
  </si>
  <si>
    <t>EMISL</t>
  </si>
  <si>
    <t>APQ SOCIETÀ DELL'INFORMAZIONE - III ATTO INTEGRATIVO</t>
  </si>
  <si>
    <t>EMISW</t>
  </si>
  <si>
    <t>APQ RAFFORZAMENTO RETI E NODI DI SERVIZIO</t>
  </si>
  <si>
    <t>EMITR</t>
  </si>
  <si>
    <t>APQ INFRASTRUTTURE VIARIE</t>
  </si>
  <si>
    <t>EMIVS</t>
  </si>
  <si>
    <t>APQ INFRASTRUTTURE VIARIE - I ATTO INTEGRATIVO</t>
  </si>
  <si>
    <t>EMIVT</t>
  </si>
  <si>
    <t>APQ INFRASTRUTTURE VIARIE - II ATTO INTEGRATIVO</t>
  </si>
  <si>
    <t>EMIVU</t>
  </si>
  <si>
    <t>APQ INFRASTRUTTURE VIARIE - III ATTO INTEGRATIVO</t>
  </si>
  <si>
    <t>EMIVV</t>
  </si>
  <si>
    <t>APQ INFRASTRUTTURE VIARIE - VI ATTO INTEGRATIVO</t>
  </si>
  <si>
    <t>EMIVX</t>
  </si>
  <si>
    <t>APQ INFRASTRUTTURE VIARIE - IV ATTO INTEGRATIVO</t>
  </si>
  <si>
    <t>EMIVY</t>
  </si>
  <si>
    <t>APQ INFRASTRUTTURE VIARIE - V ATTO INTEGRATIVO</t>
  </si>
  <si>
    <t>EMIVZ</t>
  </si>
  <si>
    <t>2007-2013</t>
  </si>
  <si>
    <t>PROGRAMMA ATTUATIVO REGIONALE (PAR) EMILIA ROMAGNA</t>
  </si>
  <si>
    <t>APQ BONIFICA E RIPRISTINO AMBIENTALE DEL SITO DI BONIFICA DI INTERESSE NAZIONALE "FIDENZA"</t>
  </si>
  <si>
    <t>EMBO</t>
  </si>
  <si>
    <t>STRUMENTI DI ATTUAZIONE DIRETTA</t>
  </si>
  <si>
    <t>RICOSTRUZIONI PER SISMA 2012 EMILIA ROMAGNA</t>
  </si>
  <si>
    <t>2014-2020</t>
  </si>
  <si>
    <t>PATTO EMILIA ROMAGNA</t>
  </si>
  <si>
    <t>Tavola 2 – Risorse totali PSC per ciclo di programmazione ad esito istruttoria ex art. 44, comma 7, DL 34/2019 e s.m.i e art. 241 e 242 DL 34/2020 e s.m.i.</t>
  </si>
  <si>
    <t>Valori in milioni di euro</t>
  </si>
  <si>
    <t>Risorse originariamente assegnate all’Amministrazione</t>
  </si>
  <si>
    <t>Atto di riferimento</t>
  </si>
  <si>
    <r>
      <t>Provenienza contabile delle risorse</t>
    </r>
    <r>
      <rPr>
        <b/>
        <vertAlign val="superscript"/>
        <sz val="10"/>
        <color rgb="FF000000"/>
        <rFont val="Arial"/>
        <family val="2"/>
      </rPr>
      <t xml:space="preserve"> 1</t>
    </r>
  </si>
  <si>
    <r>
      <t>Ciclo di programmazione 
(strategia di riferimento e monitoraggio)</t>
    </r>
    <r>
      <rPr>
        <b/>
        <vertAlign val="superscript"/>
        <sz val="10"/>
        <color rgb="FF000000"/>
        <rFont val="Arial"/>
        <family val="2"/>
      </rPr>
      <t xml:space="preserve"> 1</t>
    </r>
  </si>
  <si>
    <t>Totale</t>
  </si>
  <si>
    <t>Delibera CIPE n. 76 del 07/08/2017</t>
  </si>
  <si>
    <t>Delibera CIPE n. 79 del 11/07/2012, Legge Regionale Molise n. 24 del 19/10/2012</t>
  </si>
  <si>
    <r>
      <t>RICOSTRUZIONI PER SISMA 2012 EMILIA ROMAGNA</t>
    </r>
    <r>
      <rPr>
        <vertAlign val="superscript"/>
        <sz val="10"/>
        <color rgb="FF000000"/>
        <rFont val="Arial"/>
        <family val="2"/>
      </rPr>
      <t>2</t>
    </r>
  </si>
  <si>
    <t>Delibera CIPE n. 11 del 06/03/2009, Delibera CIPE n. 1 del 11/01/2011, Delibera CIPE n. 97 del 22/12/2017</t>
  </si>
  <si>
    <r>
      <t xml:space="preserve">PROGRAMMA ATTUATIVO REGIONALE (PAR) EMILIA ROMAGNA </t>
    </r>
    <r>
      <rPr>
        <vertAlign val="superscript"/>
        <sz val="10"/>
        <color rgb="FF000000"/>
        <rFont val="Arial"/>
        <family val="2"/>
      </rPr>
      <t>3 4 5</t>
    </r>
    <r>
      <rPr>
        <sz val="10"/>
        <color rgb="FF000000"/>
        <rFont val="Arial"/>
        <family val="2"/>
      </rPr>
      <t xml:space="preserve"> </t>
    </r>
    <r>
      <rPr>
        <vertAlign val="superscript"/>
        <sz val="10"/>
        <color rgb="FF000000"/>
        <rFont val="Arial"/>
        <family val="2"/>
      </rPr>
      <t>6</t>
    </r>
  </si>
  <si>
    <t>Legge n. 662/1996, Delibera CIPE n. 29 del 21/03/1997, Delibera CIPE n. 41 del 23/03/2012</t>
  </si>
  <si>
    <r>
      <t>INTESA EMILIA ROMAGNA</t>
    </r>
    <r>
      <rPr>
        <vertAlign val="superscript"/>
        <sz val="10"/>
        <color rgb="FF000000"/>
        <rFont val="Arial"/>
        <family val="2"/>
      </rPr>
      <t xml:space="preserve"> 7</t>
    </r>
  </si>
  <si>
    <t>[A] Totale assegnazioni (non destinate a CIS o normate da disposizioni di legge)</t>
  </si>
  <si>
    <t>[B] Totale assegnazioni destinate a CIS</t>
  </si>
  <si>
    <t>[C] Totale assegnazioni normate da disposizioni di legge</t>
  </si>
  <si>
    <t xml:space="preserve">[D] Totale risorse assegnate ante istruttoria ex art. 44 [D = A + B + C] </t>
  </si>
  <si>
    <t>[E] Totale risorse confermate post istruttoria ex art. 44 e ai sensi degli art. 241 e 242 [E = F + G + H +I]</t>
  </si>
  <si>
    <t>Esito istruttoria ex art. 44 comma 7 e ex art. 241 e 242</t>
  </si>
  <si>
    <t xml:space="preserve">[F] Risorse confermate a esito valutazione ex art. 44  per interventi </t>
  </si>
  <si>
    <r>
      <t>[F1] Risorse di cui al comma 7.a</t>
    </r>
    <r>
      <rPr>
        <i/>
        <vertAlign val="superscript"/>
        <sz val="10"/>
        <color rgb="FF000000"/>
        <rFont val="Arial"/>
        <family val="2"/>
      </rPr>
      <t>8</t>
    </r>
  </si>
  <si>
    <r>
      <t>[F2] Risorse di cui al comma 7.b</t>
    </r>
    <r>
      <rPr>
        <i/>
        <vertAlign val="superscript"/>
        <sz val="10"/>
        <color rgb="FF000000"/>
        <rFont val="Arial"/>
        <family val="2"/>
      </rPr>
      <t>9</t>
    </r>
  </si>
  <si>
    <t>[G] Risorse per CIS</t>
  </si>
  <si>
    <t>[H] Risorse derivanti da assegnazioni di legge</t>
  </si>
  <si>
    <t xml:space="preserve">[I] Risorse riprogrammabili a esito valutazione ex art. 44 e assegnate in sezioni speciali ex art. 241 e 242 </t>
  </si>
  <si>
    <r>
      <t>[L] Nuove assegnazioni FSC 2014-2020 per sezioni speciali PSC</t>
    </r>
    <r>
      <rPr>
        <b/>
        <vertAlign val="superscript"/>
        <sz val="11"/>
        <color rgb="FF000000"/>
        <rFont val="Arial"/>
        <family val="2"/>
      </rPr>
      <t>10</t>
    </r>
  </si>
  <si>
    <r>
      <t>[L.1] Compensazione risorse da atto CSR 25/03/2021</t>
    </r>
    <r>
      <rPr>
        <b/>
        <vertAlign val="superscript"/>
        <sz val="11"/>
        <color theme="1"/>
        <rFont val="Arial"/>
        <family val="2"/>
      </rPr>
      <t>11</t>
    </r>
  </si>
  <si>
    <t xml:space="preserve">[M] Totale risorse PSC [M = E + L + L.1] </t>
  </si>
  <si>
    <t>di cui:
Articolazione per sezioni PSC</t>
  </si>
  <si>
    <t xml:space="preserve">[N] Sezione ordinaria PSC [N = F + G + H] </t>
  </si>
  <si>
    <t>[O] Sezioni speciali PSC [O = I + L]</t>
  </si>
  <si>
    <r>
      <t>Da programmare [L.1]</t>
    </r>
    <r>
      <rPr>
        <i/>
        <vertAlign val="superscript"/>
        <sz val="10"/>
        <color theme="1"/>
        <rFont val="Arial"/>
        <family val="2"/>
      </rPr>
      <t xml:space="preserve"> 11</t>
    </r>
  </si>
  <si>
    <t>Note</t>
  </si>
  <si>
    <r>
      <rPr>
        <vertAlign val="superscript"/>
        <sz val="10"/>
        <color theme="1"/>
        <rFont val="Arial"/>
        <family val="2"/>
      </rPr>
      <t xml:space="preserve">1 </t>
    </r>
    <r>
      <rPr>
        <sz val="10"/>
        <color theme="1"/>
        <rFont val="Arial"/>
        <family val="2"/>
      </rPr>
      <t>Per provenienza contabile delle risorse si intende il periodo di programmazione da cui origina la dotazione finanziaria, mentre per strategia di riferimento e monitoraggio si intende il ciclo al quale appartiene lo strumento di programmazione, la cui dotazione può comprendere risorse provenienti contabilmente da diversi cicli.</t>
    </r>
  </si>
  <si>
    <r>
      <t xml:space="preserve">2 </t>
    </r>
    <r>
      <rPr>
        <sz val="10"/>
        <color rgb="FF202124"/>
        <rFont val="Arial"/>
        <family val="2"/>
      </rPr>
      <t>L'assegnazione include anche 0,8 Meuro di contributo di solidarietà già conferito da parte della Regione Molise alle scuole danneggiate nella regione Emilia Romagna, in detrazione di risorse FSC già assgnate alla Regione Molise (Delibera CIPE n. 79 dell'11/07/2012 e Legge Regionale Molise n. 24 del 19/10/2012, art.11) confermato dal CIPE in sede di approvazione del PSC.</t>
    </r>
  </si>
  <si>
    <r>
      <rPr>
        <vertAlign val="superscript"/>
        <sz val="10"/>
        <color rgb="FF202124"/>
        <rFont val="Arial"/>
        <family val="2"/>
      </rPr>
      <t>3</t>
    </r>
    <r>
      <rPr>
        <sz val="10"/>
        <color rgb="FF202124"/>
        <rFont val="Arial"/>
        <family val="2"/>
      </rPr>
      <t xml:space="preserve"> La dotazione FSC 2007-2013 è al netto di risorse per sanzioni per il mancato conseguimento di Obbligazioni Giuridicamente Vincolanti, disposte con delibera CIPE n. 97/2017 per 0,33 Meuro , nonché del taglio, per 4 Meuro sulla originale dotazione assegnata al SIN Fidenza  disposto dalla delibera CIPE n. 48 del 10/11/2014.</t>
    </r>
  </si>
  <si>
    <r>
      <rPr>
        <vertAlign val="superscript"/>
        <sz val="10"/>
        <color rgb="FF202124"/>
        <rFont val="Arial"/>
        <family val="2"/>
      </rPr>
      <t>4</t>
    </r>
    <r>
      <rPr>
        <sz val="10"/>
        <color rgb="FF202124"/>
        <rFont val="Arial"/>
        <family val="2"/>
      </rPr>
      <t xml:space="preserve"> La dotazione FSC 2007-2013 è anche al netto delle risorse destinate alla costituzione del fondo premiale dei Conti Pubblici Territoriali per tale ciclo di programmazione per complessivi 0,19 Meuro.</t>
    </r>
  </si>
  <si>
    <r>
      <rPr>
        <vertAlign val="superscript"/>
        <sz val="10"/>
        <color rgb="FF202124"/>
        <rFont val="Arial"/>
        <family val="2"/>
      </rPr>
      <t>5</t>
    </r>
    <r>
      <rPr>
        <sz val="10"/>
        <color rgb="FF202124"/>
        <rFont val="Arial"/>
        <family val="2"/>
      </rPr>
      <t xml:space="preserve"> La dotazione FSC 2007-2013 è integrata delle risorse di cui all'accordo in CSR del 16/10/2014 per 18,8 Meuro.</t>
    </r>
  </si>
  <si>
    <r>
      <rPr>
        <vertAlign val="superscript"/>
        <sz val="10"/>
        <color rgb="FF202124"/>
        <rFont val="Arial"/>
        <family val="2"/>
      </rPr>
      <t>6</t>
    </r>
    <r>
      <rPr>
        <sz val="10"/>
        <color rgb="FF202124"/>
        <rFont val="Arial"/>
        <family val="2"/>
      </rPr>
      <t xml:space="preserve"> La dotazione FSC 2007-2013 è al netto dei tagli originari di risorse per contributi straordinari di finanza pubblica disposti in base a norme di legge: ex D.L. 95/2012, art. 16, c.2 (annualità 2015) per 87,15 Meuro, ex L. 147/2013 art. 1, cc. 522-525 (annualità 2014) per 57,16 Meuro, ex D.L. n. 66/2014, art. 46, c. 6 (annualità 2014) per 16,61 Meuro, ex D.L. n. 66/2014, art. 46, c. 6 e s.m.i. (annualità 2015) per 21,92 Meuro. Eventuali successive rettifiche a tali tagli sono considerate,se rilevanti, in altre poste della Tavola.</t>
    </r>
  </si>
  <si>
    <r>
      <rPr>
        <vertAlign val="superscript"/>
        <sz val="10"/>
        <color rgb="FF202124"/>
        <rFont val="Arial"/>
        <family val="2"/>
      </rPr>
      <t xml:space="preserve">7 </t>
    </r>
    <r>
      <rPr>
        <sz val="10"/>
        <color rgb="FF202124"/>
        <rFont val="Arial"/>
        <family val="2"/>
      </rPr>
      <t>La dotazione FSC 2000-2006 è al netto di risorse per sanzioni, economie e riduzioni già accertate dalla delibera CIPE n. 41/2012.</t>
    </r>
  </si>
  <si>
    <r>
      <rPr>
        <vertAlign val="superscript"/>
        <sz val="10"/>
        <color rgb="FF000000"/>
        <rFont val="Arial"/>
        <family val="2"/>
      </rPr>
      <t xml:space="preserve">8 </t>
    </r>
    <r>
      <rPr>
        <sz val="10"/>
        <color rgb="FF000000"/>
        <rFont val="Arial"/>
        <family val="2"/>
      </rPr>
      <t>In [F1] sono incluse le risorse dei progetti che soddisfano i criteri di cui al comma 7a del DL 34/2019 in base ai dati di monitoraggio al 31.12.2019.</t>
    </r>
  </si>
  <si>
    <r>
      <rPr>
        <vertAlign val="superscript"/>
        <sz val="10"/>
        <color rgb="FF000000"/>
        <rFont val="Arial"/>
        <family val="2"/>
      </rPr>
      <t xml:space="preserve">9 </t>
    </r>
    <r>
      <rPr>
        <sz val="10"/>
        <color rgb="FF000000"/>
        <rFont val="Arial"/>
        <family val="2"/>
      </rPr>
      <t>In [F2] sono inclusi progetti e iniziative che pur non soddisfacendo i requisiti di cui al al comma 7a del DL 34/2019 alla data di riferimento sono stati considerati di rilievo strategico ad esito delle istruttorie svolte.</t>
    </r>
  </si>
  <si>
    <r>
      <rPr>
        <vertAlign val="superscript"/>
        <sz val="10"/>
        <color rgb="FF202124"/>
        <rFont val="Arial"/>
        <family val="2"/>
      </rPr>
      <t>10</t>
    </r>
    <r>
      <rPr>
        <sz val="10"/>
        <color rgb="FF202124"/>
        <rFont val="Arial"/>
        <family val="2"/>
      </rPr>
      <t xml:space="preserve"> Assegnazione in [L] stabilita con Delibera CIPE n. 43 del 28/07/2020</t>
    </r>
  </si>
  <si>
    <r>
      <rPr>
        <vertAlign val="superscript"/>
        <sz val="10"/>
        <color rgb="FF000000"/>
        <rFont val="Arial"/>
        <family val="2"/>
      </rPr>
      <t xml:space="preserve">11 </t>
    </r>
    <r>
      <rPr>
        <sz val="10"/>
        <color rgb="FF000000"/>
        <rFont val="Arial"/>
        <family val="2"/>
      </rPr>
      <t xml:space="preserve"> In [L.1] sono rappresentate le risorse riassegnate a seguito dell'intesa in Conferenza Stato Regioni del 25/03/2021  (atto CSR n.25/2021) per ripropozionamento del taglio ex D.L. n. 66/2014, art. 46, c. 6 (annualità 2014, operato originariamente in eccesso in via prudenziale)  contestualmente all'adozione del PSC e quindi convenzionalmente imputate al ciclo 2014-2020. Tali risorse sono da programmare (finalizzare a interventi) nel rispetto delle modalità previste dalle disposizioni quadro per il PSC.</t>
    </r>
  </si>
  <si>
    <t>Tavola 3 – PSC Sezione Ordinaria – Interventi confermati per articolazione tematica</t>
  </si>
  <si>
    <t>Area tematica</t>
  </si>
  <si>
    <t>TOTALE ASSESTATO + CDS</t>
  </si>
  <si>
    <t>di cui:
CIS</t>
  </si>
  <si>
    <t>di cui:
Assegnazioni legge</t>
  </si>
  <si>
    <t>1 RICERCA E INNOVAZIONE</t>
  </si>
  <si>
    <t>2 DIGITALIZZAZIONE</t>
  </si>
  <si>
    <t>3 COMPETITIVITA' IMPRESE</t>
  </si>
  <si>
    <t>4 ENERGIA</t>
  </si>
  <si>
    <t>5 AMBIENTE E RISORSE NATURALI</t>
  </si>
  <si>
    <t>6 CULTURA</t>
  </si>
  <si>
    <t>7 TRASPORTI E MOBILITA'</t>
  </si>
  <si>
    <t>8 RIQUALIFICAZIONE URBANA</t>
  </si>
  <si>
    <t>9 LAVORO E OCCUPABILITA'</t>
  </si>
  <si>
    <t>10 SOCIALE E SALUTE</t>
  </si>
  <si>
    <t>11 ISTRUZIONE E FORMAZIONE</t>
  </si>
  <si>
    <t>12 CAPACITA' AMMINISTRATIVA</t>
  </si>
  <si>
    <r>
      <t>NON ATTRIBUITO / DA ASSESTARE NEL MONITORAGGIO</t>
    </r>
    <r>
      <rPr>
        <vertAlign val="superscript"/>
        <sz val="10"/>
        <color rgb="FF000000"/>
        <rFont val="Arial"/>
        <family val="2"/>
      </rPr>
      <t xml:space="preserve"> 1</t>
    </r>
  </si>
  <si>
    <t>Fonte: Sistema Nazionale di Monitoraggio al 30/06/2020 e esiti istruttoria art. 44, comma 7, DL 34/2019 e s.m.i</t>
  </si>
  <si>
    <r>
      <rPr>
        <vertAlign val="superscript"/>
        <sz val="10"/>
        <color rgb="FF000000"/>
        <rFont val="Arial"/>
        <family val="2"/>
      </rPr>
      <t xml:space="preserve">1 </t>
    </r>
    <r>
      <rPr>
        <sz val="10"/>
        <color rgb="FF000000"/>
        <rFont val="Arial"/>
        <family val="2"/>
      </rPr>
      <t>La voce "Non attribuito/Da assestare nel monitoraggio" indica l’ammontare netto di  risorse per cui, ai fini della corretta classificazione tematica, è necessaria da parte dell’Amministrazione titolare un'attività di assestamento (correzione-integrazione) dei corrispondenti dati a livello di intervento o progetto nei Sistemi Nazionali di Monitoraggio rispetto a quanto presente alla data di riferimento del 30/06/2020 . Tali attività di assestamento dei dati monitorati  per i Piani Sviluppo e Coesione (PSC) sono normate nelle modalità e tempistiche nell'ambito delle disposizioni quadro dei Piani stessi. Poiché tali attività, ad esito delle istruttorie condotte, possono riguardare sia la correzione di variabili di progetti già monitorati (ad esempio la dimensione delle coperture FSC nel relativo piano finanziario), sia l’inserimento a monitoraggio di progetti erroneamente non considerati/validati, sia la disattivazione nel monitoraggio di progetti non più validi o non più coperti dal FSC,  la voce  "Non attribuito/Da assestare nel monitoraggio" può presentare valori netti negativi.</t>
    </r>
  </si>
  <si>
    <t>Tavola 4 – PSC Sezioni speciali: risorse da riprogrammazione e nuove assegnazioni</t>
  </si>
  <si>
    <t>Finalità di assegnazione</t>
  </si>
  <si>
    <r>
      <rPr>
        <b/>
        <sz val="10"/>
        <color theme="1"/>
        <rFont val="Arial"/>
        <family val="2"/>
      </rPr>
      <t>Sezione speciale 1: risorse FSC contrasto effetti COVID</t>
    </r>
    <r>
      <rPr>
        <b/>
        <vertAlign val="superscript"/>
        <sz val="10"/>
        <color theme="1"/>
        <rFont val="Arial"/>
        <family val="2"/>
      </rPr>
      <t>1</t>
    </r>
  </si>
  <si>
    <r>
      <rPr>
        <b/>
        <sz val="10"/>
        <color theme="1"/>
        <rFont val="Arial"/>
        <family val="2"/>
      </rPr>
      <t>Sezione speciale 2: risorse FSC copertura interventi ex fondi strutturali 2014-2020</t>
    </r>
    <r>
      <rPr>
        <b/>
        <vertAlign val="superscript"/>
        <sz val="10"/>
        <color theme="1"/>
        <rFont val="Arial"/>
        <family val="2"/>
      </rPr>
      <t>2</t>
    </r>
  </si>
  <si>
    <t>Risorse totali per sezioni speciali</t>
  </si>
  <si>
    <t>Risorse da riprogrammazione ex art. 44</t>
  </si>
  <si>
    <t>Risorse da nuove assegnazioni FSC 2014-2020</t>
  </si>
  <si>
    <t>Fonte: Nota Cabina di Regia del 22/07/2020</t>
  </si>
  <si>
    <t>Note:</t>
  </si>
  <si>
    <r>
      <rPr>
        <vertAlign val="superscript"/>
        <sz val="10"/>
        <color theme="1"/>
        <rFont val="Arial"/>
        <family val="2"/>
      </rPr>
      <t>1</t>
    </r>
    <r>
      <rPr>
        <sz val="10"/>
        <color theme="1"/>
        <rFont val="Arial"/>
        <family val="2"/>
      </rPr>
      <t xml:space="preserve"> Art. 241, D.L. n. 34 del 19/05/2020 e s..m.i.</t>
    </r>
  </si>
  <si>
    <r>
      <rPr>
        <vertAlign val="superscript"/>
        <sz val="10"/>
        <color theme="1"/>
        <rFont val="Arial"/>
        <family val="2"/>
      </rPr>
      <t>2</t>
    </r>
    <r>
      <rPr>
        <sz val="10"/>
        <color theme="1"/>
        <rFont val="Arial"/>
        <family val="2"/>
      </rPr>
      <t xml:space="preserve"> Art. 242, D.L. n. 34 del 19/05/2020 e s.m.i.</t>
    </r>
  </si>
  <si>
    <t>2000-2006 ASSESTATO+CDS</t>
  </si>
  <si>
    <t>2007-2013 ASSESTATO+CDS</t>
  </si>
  <si>
    <t>2014-2020 ASSESTATO+CDS</t>
  </si>
  <si>
    <t>Risorse relative a interventi in corso</t>
  </si>
  <si>
    <t>Risorse relative a interventi completati</t>
  </si>
  <si>
    <t>Totale Assestato+CDS</t>
  </si>
  <si>
    <r>
      <t>NON ATTRIBUITO / DA ASSESTARE NEL MONITORAGGIO</t>
    </r>
    <r>
      <rPr>
        <vertAlign val="superscript"/>
        <sz val="10"/>
        <color rgb="FF000000"/>
        <rFont val="Arial"/>
        <family val="2"/>
      </rPr>
      <t xml:space="preserve"> 2</t>
    </r>
  </si>
  <si>
    <r>
      <rPr>
        <vertAlign val="superscript"/>
        <sz val="10"/>
        <color theme="1"/>
        <rFont val="Arial"/>
        <family val="2"/>
      </rPr>
      <t>1</t>
    </r>
    <r>
      <rPr>
        <sz val="10"/>
        <color theme="1"/>
        <rFont val="Arial"/>
        <family val="2"/>
      </rPr>
      <t xml:space="preserve"> Per interventi completati si intendono quelli con fase di esecuzione effettivamente conclusa</t>
    </r>
  </si>
  <si>
    <r>
      <rPr>
        <vertAlign val="superscript"/>
        <sz val="10"/>
        <color rgb="FF000000"/>
        <rFont val="Arial"/>
        <family val="2"/>
      </rPr>
      <t xml:space="preserve">2 </t>
    </r>
    <r>
      <rPr>
        <sz val="10"/>
        <color rgb="FF000000"/>
        <rFont val="Arial"/>
        <family val="2"/>
      </rPr>
      <t>La voce "Non attribuito/Da assestare nel monitoraggio" indica l’ammontare netto di  risorse per cui, ai fini della corretta classificazione tematica, è necessaria da parte dell’Amministrazione titolare un'attività di assestamento (correzione-integrazione) dei corrispondenti dati a livello di intervento o progetto nei Sistemi Nazionali di Monitoraggio rispetto a quanto presente alla data di riferimento del 30/06/2020 . Tali attività di assestamento dei dati monitorati  per i Piani Sviluppo e Coesione (PSC) sono normate nelle modalità e tempistiche nell'ambito delle disposizioni quadro dei Piani stessi. Poiché tali attività, ad esito delle istruttorie condotte, possono riguardare sia la correzione di variabili di progetti già monitorati (ad esempio la dimensione delle coperture FSC nel relativo piano finanziario), sia l’inserimento a monitoraggio di progetti erroneamente non considerati/validati, sia la disattivazione nel monitoraggio di progetti non più validi o non più coperti dal FSC,  la voce  "Non attribuito/Da assestare nel monitoraggio" può presentare valori netti negativi.</t>
    </r>
  </si>
  <si>
    <t>Appendice – PSC Sezione Ordinaria – Interventi per articolazione tematica, ciclo di programmazione e stato di attuazione con anche la programmazione delle risorse effettuate a seguito del comitato di sorveglianza del 15/10/2021;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</si>
</sst>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0.0"/>
  </numFmts>
  <fonts count="32" x14ac:knownFonts="1">
    <font>
      <sz val="10"/>
      <color rgb="FF000000"/>
      <name val="Arial"/>
    </font>
    <font>
      <b/>
      <sz val="12"/>
      <color rgb="FF000000"/>
      <name val="Arial"/>
      <family val="2"/>
    </font>
    <font>
      <b/>
      <sz val="12"/>
      <color theme="1"/>
      <name val="Arial"/>
      <family val="2"/>
    </font>
    <font>
      <b/>
      <sz val="14"/>
      <color rgb="FF000000"/>
      <name val="Arial"/>
      <family val="2"/>
    </font>
    <font>
      <b/>
      <sz val="10"/>
      <color rgb="FF000000"/>
      <name val="Arial"/>
      <family val="2"/>
    </font>
    <font>
      <i/>
      <sz val="10"/>
      <color rgb="FF000000"/>
      <name val="Arial"/>
      <family val="2"/>
    </font>
    <font>
      <sz val="10"/>
      <name val="Arial"/>
      <family val="2"/>
    </font>
    <font>
      <b/>
      <sz val="11"/>
      <color rgb="FF000000"/>
      <name val="Arial"/>
      <family val="2"/>
    </font>
    <font>
      <b/>
      <sz val="11"/>
      <color theme="1"/>
      <name val="Arial"/>
      <family val="2"/>
    </font>
    <font>
      <b/>
      <sz val="11"/>
      <name val="Arial"/>
      <family val="2"/>
    </font>
    <font>
      <i/>
      <sz val="10"/>
      <color theme="1"/>
      <name val="Arial"/>
      <family val="2"/>
    </font>
    <font>
      <sz val="10"/>
      <color theme="1"/>
      <name val="Arial"/>
      <family val="2"/>
    </font>
    <font>
      <sz val="10"/>
      <color theme="1"/>
      <name val="Calibri"/>
      <family val="2"/>
    </font>
    <font>
      <vertAlign val="superscript"/>
      <sz val="10"/>
      <color rgb="FF202124"/>
      <name val="Arial"/>
      <family val="2"/>
    </font>
    <font>
      <sz val="10"/>
      <color rgb="FF202124"/>
      <name val="Arial"/>
      <family val="2"/>
    </font>
    <font>
      <sz val="10"/>
      <color rgb="FFC9211E"/>
      <name val="Arial"/>
      <family val="2"/>
    </font>
    <font>
      <b/>
      <i/>
      <sz val="10"/>
      <color rgb="FF000000"/>
      <name val="Arial"/>
      <family val="2"/>
    </font>
    <font>
      <b/>
      <sz val="10"/>
      <color theme="1"/>
      <name val="Arial"/>
      <family val="2"/>
    </font>
    <font>
      <vertAlign val="superscript"/>
      <sz val="10"/>
      <color theme="1"/>
      <name val="Arial"/>
      <family val="2"/>
    </font>
    <font>
      <b/>
      <vertAlign val="superscript"/>
      <sz val="10"/>
      <color theme="1"/>
      <name val="Arial"/>
      <family val="2"/>
    </font>
    <font>
      <i/>
      <vertAlign val="superscript"/>
      <sz val="10"/>
      <color rgb="FF000000"/>
      <name val="Arial"/>
      <family val="2"/>
    </font>
    <font>
      <vertAlign val="superscript"/>
      <sz val="10"/>
      <color rgb="FF000000"/>
      <name val="Arial"/>
      <family val="2"/>
    </font>
    <font>
      <sz val="10"/>
      <color rgb="FF000000"/>
      <name val="Arial"/>
      <family val="2"/>
    </font>
    <font>
      <b/>
      <vertAlign val="superscript"/>
      <sz val="11"/>
      <color rgb="FF000000"/>
      <name val="Arial"/>
      <family val="2"/>
    </font>
    <font>
      <b/>
      <vertAlign val="superscript"/>
      <sz val="11"/>
      <color theme="1"/>
      <name val="Arial"/>
      <family val="2"/>
    </font>
    <font>
      <b/>
      <vertAlign val="superscript"/>
      <sz val="10"/>
      <color rgb="FF000000"/>
      <name val="Arial"/>
      <family val="2"/>
    </font>
    <font>
      <i/>
      <vertAlign val="superscript"/>
      <sz val="10"/>
      <color theme="1"/>
      <name val="Arial"/>
      <family val="2"/>
    </font>
    <font>
      <sz val="10"/>
      <color rgb="FF000000"/>
      <name val="Arial"/>
      <family val="2"/>
    </font>
    <font>
      <sz val="12"/>
      <color theme="1"/>
      <name val="Calibri"/>
      <family val="2"/>
    </font>
    <font>
      <sz val="10"/>
      <color rgb="FFFF0000"/>
      <name val="Arial"/>
      <family val="2"/>
    </font>
    <font>
      <b/>
      <sz val="10"/>
      <name val="Arial"/>
      <family val="2"/>
    </font>
    <font>
      <b/>
      <sz val="14"/>
      <color rgb="FFFF0000"/>
      <name val="Arial"/>
      <family val="2"/>
    </font>
  </fonts>
  <fills count="9">
    <fill>
      <patternFill patternType="none"/>
    </fill>
    <fill>
      <patternFill patternType="gray125"/>
    </fill>
    <fill>
      <patternFill patternType="solid">
        <fgColor rgb="FFDDDDDD"/>
        <bgColor rgb="FFDDDDDD"/>
      </patternFill>
    </fill>
    <fill>
      <patternFill patternType="solid">
        <fgColor rgb="FFB2B2B2"/>
        <bgColor rgb="FFB2B2B2"/>
      </patternFill>
    </fill>
    <fill>
      <patternFill patternType="solid">
        <fgColor rgb="FF999999"/>
        <bgColor rgb="FF999999"/>
      </patternFill>
    </fill>
    <fill>
      <patternFill patternType="solid">
        <fgColor theme="0"/>
        <bgColor indexed="64"/>
      </patternFill>
    </fill>
    <fill>
      <patternFill patternType="solid">
        <fgColor theme="6" tint="0.59999389629810485"/>
        <bgColor rgb="FFDDDDDD"/>
      </patternFill>
    </fill>
    <fill>
      <patternFill patternType="solid">
        <fgColor theme="6" tint="0.59999389629810485"/>
        <bgColor indexed="64"/>
      </patternFill>
    </fill>
    <fill>
      <patternFill patternType="solid">
        <fgColor theme="0"/>
        <bgColor rgb="FFDDDDDD"/>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43" fontId="27" fillId="0" borderId="0" applyFont="0" applyFill="0" applyBorder="0" applyAlignment="0" applyProtection="0"/>
  </cellStyleXfs>
  <cellXfs count="95">
    <xf numFmtId="0" fontId="0" fillId="0" borderId="0" xfId="0"/>
    <xf numFmtId="0" fontId="1" fillId="0" borderId="0" xfId="0" applyFont="1"/>
    <xf numFmtId="0" fontId="2" fillId="0" borderId="0" xfId="0" applyFont="1"/>
    <xf numFmtId="0" fontId="3" fillId="0" borderId="0" xfId="0" applyFont="1"/>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0" fillId="0" borderId="1" xfId="0" applyBorder="1"/>
    <xf numFmtId="165" fontId="0" fillId="0" borderId="0" xfId="0" applyNumberFormat="1"/>
    <xf numFmtId="0" fontId="5" fillId="0" borderId="0" xfId="0" applyFont="1"/>
    <xf numFmtId="4" fontId="4" fillId="2"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4" fontId="0" fillId="0" borderId="1" xfId="0" applyNumberFormat="1" applyBorder="1" applyAlignment="1">
      <alignment vertical="center"/>
    </xf>
    <xf numFmtId="4" fontId="4" fillId="2" borderId="1" xfId="0" applyNumberFormat="1" applyFont="1" applyFill="1" applyBorder="1" applyAlignment="1">
      <alignment vertical="center"/>
    </xf>
    <xf numFmtId="4" fontId="7" fillId="3" borderId="1" xfId="0" applyNumberFormat="1" applyFont="1" applyFill="1" applyBorder="1" applyAlignment="1">
      <alignment vertical="center"/>
    </xf>
    <xf numFmtId="4" fontId="5" fillId="0" borderId="1" xfId="0" applyNumberFormat="1" applyFont="1" applyBorder="1" applyAlignment="1">
      <alignment vertical="center"/>
    </xf>
    <xf numFmtId="4" fontId="9" fillId="3" borderId="1" xfId="0" applyNumberFormat="1" applyFont="1" applyFill="1" applyBorder="1" applyAlignment="1">
      <alignment vertical="center"/>
    </xf>
    <xf numFmtId="4" fontId="8" fillId="3" borderId="1" xfId="0" applyNumberFormat="1" applyFont="1" applyFill="1" applyBorder="1" applyAlignment="1">
      <alignment vertical="center"/>
    </xf>
    <xf numFmtId="4" fontId="8" fillId="4" borderId="1" xfId="0" applyNumberFormat="1" applyFont="1" applyFill="1" applyBorder="1" applyAlignment="1">
      <alignment vertical="center"/>
    </xf>
    <xf numFmtId="4" fontId="11" fillId="0" borderId="1" xfId="0" applyNumberFormat="1" applyFont="1" applyBorder="1" applyAlignment="1">
      <alignment vertical="center"/>
    </xf>
    <xf numFmtId="4" fontId="10" fillId="0" borderId="1" xfId="0" applyNumberFormat="1" applyFont="1" applyBorder="1" applyAlignment="1">
      <alignment vertical="center"/>
    </xf>
    <xf numFmtId="0" fontId="12" fillId="0" borderId="0" xfId="0" applyFont="1"/>
    <xf numFmtId="0" fontId="14" fillId="0" borderId="0" xfId="0" applyFont="1"/>
    <xf numFmtId="0" fontId="15" fillId="0" borderId="0" xfId="0" applyFont="1"/>
    <xf numFmtId="4" fontId="5" fillId="0" borderId="1" xfId="0" applyNumberFormat="1" applyFont="1" applyBorder="1"/>
    <xf numFmtId="0" fontId="4" fillId="2" borderId="1" xfId="0" applyFont="1" applyFill="1" applyBorder="1"/>
    <xf numFmtId="4" fontId="4" fillId="2" borderId="1" xfId="0" applyNumberFormat="1" applyFont="1" applyFill="1" applyBorder="1"/>
    <xf numFmtId="4" fontId="16" fillId="2" borderId="1" xfId="0" applyNumberFormat="1" applyFont="1" applyFill="1" applyBorder="1"/>
    <xf numFmtId="0" fontId="0" fillId="0" borderId="0" xfId="0" applyAlignment="1">
      <alignment horizontal="right"/>
    </xf>
    <xf numFmtId="4" fontId="17"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18" fillId="0" borderId="0" xfId="0" applyFont="1"/>
    <xf numFmtId="0" fontId="22" fillId="0" borderId="1" xfId="0" applyFont="1" applyBorder="1" applyAlignment="1">
      <alignment vertical="center" wrapText="1"/>
    </xf>
    <xf numFmtId="0" fontId="0" fillId="0" borderId="0" xfId="0" applyAlignment="1">
      <alignment wrapText="1"/>
    </xf>
    <xf numFmtId="165" fontId="0" fillId="0" borderId="0" xfId="0" applyNumberFormat="1" applyAlignment="1">
      <alignment wrapText="1"/>
    </xf>
    <xf numFmtId="0" fontId="0" fillId="0" borderId="1" xfId="0" applyBorder="1" applyAlignment="1">
      <alignment horizontal="left" vertical="center"/>
    </xf>
    <xf numFmtId="165" fontId="0" fillId="0" borderId="1" xfId="0" applyNumberFormat="1" applyBorder="1" applyAlignment="1">
      <alignment horizontal="left" vertical="center"/>
    </xf>
    <xf numFmtId="14" fontId="0" fillId="0" borderId="1" xfId="0" applyNumberFormat="1" applyBorder="1" applyAlignment="1">
      <alignment horizontal="left" vertical="center" wrapText="1"/>
    </xf>
    <xf numFmtId="14" fontId="22" fillId="0" borderId="1" xfId="0" applyNumberFormat="1" applyFont="1" applyBorder="1" applyAlignment="1">
      <alignment horizontal="left" vertical="center" wrapText="1"/>
    </xf>
    <xf numFmtId="0" fontId="22" fillId="0" borderId="1" xfId="0" applyFont="1" applyBorder="1"/>
    <xf numFmtId="0" fontId="4" fillId="0" borderId="0" xfId="0" applyFont="1"/>
    <xf numFmtId="43" fontId="0" fillId="5" borderId="0" xfId="0" applyNumberFormat="1" applyFill="1"/>
    <xf numFmtId="4" fontId="28" fillId="5" borderId="0" xfId="0" applyNumberFormat="1" applyFont="1" applyFill="1"/>
    <xf numFmtId="4" fontId="0" fillId="0" borderId="0" xfId="0" applyNumberFormat="1"/>
    <xf numFmtId="43" fontId="0" fillId="0" borderId="0" xfId="1" applyFont="1" applyAlignment="1"/>
    <xf numFmtId="164" fontId="29" fillId="0" borderId="0" xfId="0" applyNumberFormat="1" applyFont="1"/>
    <xf numFmtId="4" fontId="5" fillId="0" borderId="7" xfId="0" applyNumberFormat="1" applyFont="1" applyBorder="1" applyAlignment="1">
      <alignment vertical="center"/>
    </xf>
    <xf numFmtId="4" fontId="29" fillId="0" borderId="0" xfId="0" applyNumberFormat="1" applyFont="1"/>
    <xf numFmtId="164" fontId="0" fillId="0" borderId="0" xfId="0" applyNumberFormat="1"/>
    <xf numFmtId="4" fontId="0" fillId="5" borderId="1" xfId="0" applyNumberFormat="1" applyFill="1" applyBorder="1"/>
    <xf numFmtId="166" fontId="0" fillId="0" borderId="0" xfId="0" applyNumberFormat="1"/>
    <xf numFmtId="0" fontId="0" fillId="5" borderId="1" xfId="0" applyFill="1" applyBorder="1"/>
    <xf numFmtId="0" fontId="31" fillId="0" borderId="0" xfId="0" applyFont="1"/>
    <xf numFmtId="43" fontId="0" fillId="7" borderId="1" xfId="1" applyFont="1" applyFill="1" applyBorder="1" applyAlignment="1"/>
    <xf numFmtId="0" fontId="0" fillId="7" borderId="1" xfId="0" applyFill="1" applyBorder="1"/>
    <xf numFmtId="4" fontId="0" fillId="0" borderId="2" xfId="0" applyNumberFormat="1" applyBorder="1" applyAlignment="1">
      <alignment vertical="center"/>
    </xf>
    <xf numFmtId="4" fontId="5" fillId="0" borderId="4" xfId="0" applyNumberFormat="1" applyFont="1" applyBorder="1"/>
    <xf numFmtId="4" fontId="4" fillId="6" borderId="5" xfId="0" applyNumberFormat="1" applyFont="1" applyFill="1" applyBorder="1" applyAlignment="1">
      <alignment horizontal="center" vertical="center" wrapText="1"/>
    </xf>
    <xf numFmtId="4" fontId="4" fillId="6" borderId="6" xfId="0" applyNumberFormat="1" applyFont="1" applyFill="1" applyBorder="1"/>
    <xf numFmtId="4" fontId="4" fillId="2" borderId="2" xfId="0" applyNumberFormat="1" applyFont="1" applyFill="1" applyBorder="1" applyAlignment="1">
      <alignment horizontal="center" vertical="center" wrapText="1"/>
    </xf>
    <xf numFmtId="0" fontId="6" fillId="0" borderId="3" xfId="0" applyFont="1" applyBorder="1" applyAlignment="1"/>
    <xf numFmtId="0" fontId="6" fillId="0" borderId="4" xfId="0" applyFont="1" applyBorder="1" applyAlignment="1"/>
    <xf numFmtId="0" fontId="4" fillId="2" borderId="5" xfId="0" applyFont="1" applyFill="1" applyBorder="1" applyAlignment="1">
      <alignment horizontal="center" vertical="center" wrapText="1"/>
    </xf>
    <xf numFmtId="0" fontId="6" fillId="0" borderId="6" xfId="0" applyFont="1" applyBorder="1" applyAlignment="1"/>
    <xf numFmtId="4" fontId="4" fillId="2" borderId="5" xfId="0" applyNumberFormat="1" applyFont="1" applyFill="1" applyBorder="1" applyAlignment="1">
      <alignment horizontal="center" vertical="center"/>
    </xf>
    <xf numFmtId="0" fontId="22" fillId="0" borderId="0" xfId="0" applyFont="1" applyAlignment="1">
      <alignment horizontal="left" wrapText="1"/>
    </xf>
    <xf numFmtId="0" fontId="13" fillId="0" borderId="0" xfId="0" applyFont="1" applyAlignment="1">
      <alignment horizontal="left" wrapText="1"/>
    </xf>
    <xf numFmtId="0" fontId="4" fillId="2" borderId="2" xfId="0" applyFont="1" applyFill="1" applyBorder="1" applyAlignment="1">
      <alignment horizontal="left" vertical="center" wrapText="1"/>
    </xf>
    <xf numFmtId="0" fontId="5" fillId="0" borderId="2" xfId="0" applyFont="1" applyBorder="1" applyAlignment="1">
      <alignment horizontal="right" vertical="center"/>
    </xf>
    <xf numFmtId="0" fontId="5" fillId="0" borderId="2" xfId="0" applyFont="1" applyBorder="1" applyAlignment="1">
      <alignment horizontal="right" vertical="center" wrapText="1"/>
    </xf>
    <xf numFmtId="0" fontId="7" fillId="3" borderId="2" xfId="0" applyFont="1" applyFill="1" applyBorder="1" applyAlignment="1">
      <alignment horizontal="left" vertical="center"/>
    </xf>
    <xf numFmtId="0" fontId="5" fillId="0" borderId="5" xfId="0" applyFont="1" applyBorder="1" applyAlignment="1">
      <alignment horizontal="left" vertical="center" wrapText="1"/>
    </xf>
    <xf numFmtId="0" fontId="6" fillId="0" borderId="7" xfId="0" applyFont="1" applyBorder="1" applyAlignment="1"/>
    <xf numFmtId="0" fontId="14" fillId="0" borderId="0" xfId="0" applyFont="1" applyAlignment="1">
      <alignment horizontal="left" wrapText="1"/>
    </xf>
    <xf numFmtId="0" fontId="22" fillId="0" borderId="0" xfId="0" applyFont="1" applyAlignment="1">
      <alignment horizontal="left"/>
    </xf>
    <xf numFmtId="0" fontId="14" fillId="0" borderId="0" xfId="0" applyFont="1" applyAlignment="1">
      <alignment horizontal="left"/>
    </xf>
    <xf numFmtId="0" fontId="8" fillId="3" borderId="2" xfId="0" applyFont="1" applyFill="1" applyBorder="1" applyAlignment="1">
      <alignment horizontal="left" vertical="center"/>
    </xf>
    <xf numFmtId="0" fontId="8" fillId="4" borderId="2" xfId="0" applyFont="1" applyFill="1" applyBorder="1" applyAlignment="1">
      <alignment horizontal="left" vertical="center"/>
    </xf>
    <xf numFmtId="0" fontId="10" fillId="0" borderId="5" xfId="0" applyFont="1" applyBorder="1" applyAlignment="1">
      <alignment horizontal="left" vertical="center" wrapText="1"/>
    </xf>
    <xf numFmtId="0" fontId="10" fillId="0" borderId="2" xfId="0" applyFont="1" applyBorder="1" applyAlignment="1">
      <alignment horizontal="right" vertical="center"/>
    </xf>
    <xf numFmtId="0" fontId="11" fillId="0" borderId="0" xfId="0" applyFont="1" applyAlignment="1">
      <alignment wrapText="1"/>
    </xf>
    <xf numFmtId="0" fontId="0" fillId="0" borderId="0" xfId="0" applyAlignment="1"/>
    <xf numFmtId="0" fontId="0" fillId="0" borderId="0" xfId="0" applyAlignment="1">
      <alignment horizontal="left" wrapText="1"/>
    </xf>
    <xf numFmtId="0" fontId="30" fillId="5" borderId="2" xfId="0" applyFont="1" applyFill="1" applyBorder="1" applyAlignment="1">
      <alignment horizontal="center"/>
    </xf>
    <xf numFmtId="0" fontId="30" fillId="5" borderId="4" xfId="0" applyFont="1" applyFill="1" applyBorder="1" applyAlignment="1">
      <alignment horizontal="center"/>
    </xf>
    <xf numFmtId="0" fontId="0" fillId="5" borderId="0" xfId="0" applyFill="1"/>
    <xf numFmtId="4" fontId="17" fillId="8" borderId="5" xfId="0" applyNumberFormat="1" applyFont="1" applyFill="1" applyBorder="1" applyAlignment="1">
      <alignment horizontal="center" vertical="center" wrapText="1"/>
    </xf>
    <xf numFmtId="4" fontId="17" fillId="8" borderId="1" xfId="0" applyNumberFormat="1" applyFont="1" applyFill="1" applyBorder="1" applyAlignment="1">
      <alignment horizontal="center" vertical="center" wrapText="1"/>
    </xf>
    <xf numFmtId="4" fontId="4" fillId="8" borderId="1" xfId="0" applyNumberFormat="1" applyFont="1" applyFill="1" applyBorder="1" applyAlignment="1">
      <alignment horizontal="center" vertical="center" wrapText="1"/>
    </xf>
    <xf numFmtId="4" fontId="0" fillId="5" borderId="7" xfId="0" applyNumberFormat="1" applyFill="1" applyBorder="1"/>
    <xf numFmtId="4" fontId="11" fillId="5" borderId="1" xfId="0" applyNumberFormat="1" applyFont="1" applyFill="1" applyBorder="1"/>
    <xf numFmtId="4" fontId="29" fillId="8" borderId="1" xfId="0" applyNumberFormat="1" applyFont="1" applyFill="1" applyBorder="1"/>
    <xf numFmtId="4" fontId="6" fillId="5" borderId="1" xfId="0" applyNumberFormat="1" applyFont="1" applyFill="1" applyBorder="1"/>
    <xf numFmtId="4" fontId="29" fillId="5" borderId="1" xfId="0" applyNumberFormat="1" applyFont="1" applyFill="1" applyBorder="1"/>
    <xf numFmtId="4" fontId="4" fillId="8" borderId="1" xfId="0" applyNumberFormat="1" applyFont="1" applyFill="1" applyBorder="1"/>
  </cellXfs>
  <cellStyles count="2">
    <cellStyle name="Migliaia" xfId="1" builtinId="3"/>
    <cellStyle name="Normale"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01"/>
  <sheetViews>
    <sheetView showGridLines="0" topLeftCell="A3" workbookViewId="0">
      <selection activeCell="B27" sqref="B27"/>
    </sheetView>
  </sheetViews>
  <sheetFormatPr defaultColWidth="14.453125" defaultRowHeight="15" customHeight="1" outlineLevelCol="1" x14ac:dyDescent="0.25"/>
  <cols>
    <col min="1" max="1" width="20.453125" customWidth="1" outlineLevel="1"/>
    <col min="2" max="2" width="61.1796875" customWidth="1" outlineLevel="1"/>
    <col min="3" max="3" width="61.1796875" style="33" customWidth="1" outlineLevel="1"/>
    <col min="4" max="4" width="20.453125" customWidth="1" outlineLevel="1"/>
    <col min="5" max="26" width="10.54296875" customWidth="1"/>
  </cols>
  <sheetData>
    <row r="1" spans="1:4" ht="15.75" customHeight="1" x14ac:dyDescent="0.35">
      <c r="A1" s="1" t="s">
        <v>0</v>
      </c>
    </row>
    <row r="2" spans="1:4" ht="13.5" customHeight="1" x14ac:dyDescent="0.35">
      <c r="A2" s="2" t="s">
        <v>1</v>
      </c>
    </row>
    <row r="3" spans="1:4" ht="18" customHeight="1" x14ac:dyDescent="0.4">
      <c r="A3" s="3"/>
    </row>
    <row r="4" spans="1:4" ht="55.5" customHeight="1" x14ac:dyDescent="0.25">
      <c r="A4" s="4" t="s">
        <v>2</v>
      </c>
      <c r="B4" s="4" t="s">
        <v>3</v>
      </c>
      <c r="C4" s="5" t="s">
        <v>4</v>
      </c>
      <c r="D4" s="4" t="s">
        <v>5</v>
      </c>
    </row>
    <row r="5" spans="1:4" ht="12.5" x14ac:dyDescent="0.25">
      <c r="A5" s="35" t="s">
        <v>6</v>
      </c>
      <c r="B5" s="36" t="s">
        <v>7</v>
      </c>
      <c r="C5" s="37" t="s">
        <v>8</v>
      </c>
      <c r="D5" s="36" t="s">
        <v>9</v>
      </c>
    </row>
    <row r="6" spans="1:4" ht="12.5" x14ac:dyDescent="0.25">
      <c r="A6" s="35" t="s">
        <v>6</v>
      </c>
      <c r="B6" s="35" t="s">
        <v>7</v>
      </c>
      <c r="C6" s="37" t="s">
        <v>10</v>
      </c>
      <c r="D6" s="36" t="s">
        <v>11</v>
      </c>
    </row>
    <row r="7" spans="1:4" ht="12.5" x14ac:dyDescent="0.25">
      <c r="A7" s="35" t="s">
        <v>6</v>
      </c>
      <c r="B7" s="36" t="s">
        <v>7</v>
      </c>
      <c r="C7" s="37" t="s">
        <v>12</v>
      </c>
      <c r="D7" s="36" t="s">
        <v>13</v>
      </c>
    </row>
    <row r="8" spans="1:4" ht="25" x14ac:dyDescent="0.25">
      <c r="A8" s="35" t="s">
        <v>6</v>
      </c>
      <c r="B8" s="36" t="s">
        <v>7</v>
      </c>
      <c r="C8" s="37" t="s">
        <v>14</v>
      </c>
      <c r="D8" s="36" t="s">
        <v>15</v>
      </c>
    </row>
    <row r="9" spans="1:4" ht="25" x14ac:dyDescent="0.25">
      <c r="A9" s="35" t="s">
        <v>6</v>
      </c>
      <c r="B9" s="36" t="s">
        <v>7</v>
      </c>
      <c r="C9" s="37" t="s">
        <v>16</v>
      </c>
      <c r="D9" s="36" t="s">
        <v>17</v>
      </c>
    </row>
    <row r="10" spans="1:4" ht="12.5" x14ac:dyDescent="0.25">
      <c r="A10" s="35" t="s">
        <v>6</v>
      </c>
      <c r="B10" s="36" t="s">
        <v>7</v>
      </c>
      <c r="C10" s="37" t="s">
        <v>18</v>
      </c>
      <c r="D10" s="36" t="s">
        <v>19</v>
      </c>
    </row>
    <row r="11" spans="1:4" ht="25" x14ac:dyDescent="0.25">
      <c r="A11" s="35" t="s">
        <v>6</v>
      </c>
      <c r="B11" s="36" t="s">
        <v>7</v>
      </c>
      <c r="C11" s="37" t="s">
        <v>20</v>
      </c>
      <c r="D11" s="36" t="s">
        <v>21</v>
      </c>
    </row>
    <row r="12" spans="1:4" ht="12.5" x14ac:dyDescent="0.25">
      <c r="A12" s="35" t="s">
        <v>6</v>
      </c>
      <c r="B12" s="36" t="s">
        <v>7</v>
      </c>
      <c r="C12" s="37" t="s">
        <v>22</v>
      </c>
      <c r="D12" s="36" t="s">
        <v>23</v>
      </c>
    </row>
    <row r="13" spans="1:4" ht="12.5" x14ac:dyDescent="0.25">
      <c r="A13" s="35" t="s">
        <v>6</v>
      </c>
      <c r="B13" s="36" t="s">
        <v>7</v>
      </c>
      <c r="C13" s="37" t="s">
        <v>24</v>
      </c>
      <c r="D13" s="36" t="s">
        <v>25</v>
      </c>
    </row>
    <row r="14" spans="1:4" ht="12.5" x14ac:dyDescent="0.25">
      <c r="A14" s="35" t="s">
        <v>6</v>
      </c>
      <c r="B14" s="36" t="s">
        <v>7</v>
      </c>
      <c r="C14" s="37" t="s">
        <v>26</v>
      </c>
      <c r="D14" s="36" t="s">
        <v>27</v>
      </c>
    </row>
    <row r="15" spans="1:4" ht="12.5" x14ac:dyDescent="0.25">
      <c r="A15" s="35" t="s">
        <v>6</v>
      </c>
      <c r="B15" s="36" t="s">
        <v>7</v>
      </c>
      <c r="C15" s="37" t="s">
        <v>28</v>
      </c>
      <c r="D15" s="36" t="s">
        <v>29</v>
      </c>
    </row>
    <row r="16" spans="1:4" ht="12.5" x14ac:dyDescent="0.25">
      <c r="A16" s="35" t="s">
        <v>6</v>
      </c>
      <c r="B16" s="36" t="s">
        <v>7</v>
      </c>
      <c r="C16" s="37" t="s">
        <v>30</v>
      </c>
      <c r="D16" s="36" t="s">
        <v>31</v>
      </c>
    </row>
    <row r="17" spans="1:4" ht="12.5" x14ac:dyDescent="0.25">
      <c r="A17" s="35" t="s">
        <v>6</v>
      </c>
      <c r="B17" s="36" t="s">
        <v>7</v>
      </c>
      <c r="C17" s="37" t="s">
        <v>32</v>
      </c>
      <c r="D17" s="36" t="s">
        <v>33</v>
      </c>
    </row>
    <row r="18" spans="1:4" ht="12.5" x14ac:dyDescent="0.25">
      <c r="A18" s="35" t="s">
        <v>6</v>
      </c>
      <c r="B18" s="36" t="s">
        <v>7</v>
      </c>
      <c r="C18" s="37" t="s">
        <v>34</v>
      </c>
      <c r="D18" s="36" t="s">
        <v>35</v>
      </c>
    </row>
    <row r="19" spans="1:4" ht="12.5" x14ac:dyDescent="0.25">
      <c r="A19" s="35" t="s">
        <v>6</v>
      </c>
      <c r="B19" s="36" t="s">
        <v>7</v>
      </c>
      <c r="C19" s="37" t="s">
        <v>36</v>
      </c>
      <c r="D19" s="36" t="s">
        <v>37</v>
      </c>
    </row>
    <row r="20" spans="1:4" ht="12.5" x14ac:dyDescent="0.25">
      <c r="A20" s="35" t="s">
        <v>6</v>
      </c>
      <c r="B20" s="36" t="s">
        <v>7</v>
      </c>
      <c r="C20" s="37" t="s">
        <v>38</v>
      </c>
      <c r="D20" s="36" t="s">
        <v>39</v>
      </c>
    </row>
    <row r="21" spans="1:4" ht="12.5" x14ac:dyDescent="0.25">
      <c r="A21" s="35" t="s">
        <v>6</v>
      </c>
      <c r="B21" s="36" t="s">
        <v>7</v>
      </c>
      <c r="C21" s="37" t="s">
        <v>40</v>
      </c>
      <c r="D21" s="36" t="s">
        <v>41</v>
      </c>
    </row>
    <row r="22" spans="1:4" ht="12.5" x14ac:dyDescent="0.25">
      <c r="A22" s="35" t="s">
        <v>6</v>
      </c>
      <c r="B22" s="36" t="s">
        <v>7</v>
      </c>
      <c r="C22" s="37" t="s">
        <v>42</v>
      </c>
      <c r="D22" s="36" t="s">
        <v>43</v>
      </c>
    </row>
    <row r="23" spans="1:4" ht="12.5" x14ac:dyDescent="0.25">
      <c r="A23" s="35" t="s">
        <v>6</v>
      </c>
      <c r="B23" s="36" t="s">
        <v>7</v>
      </c>
      <c r="C23" s="37" t="s">
        <v>44</v>
      </c>
      <c r="D23" s="36" t="s">
        <v>45</v>
      </c>
    </row>
    <row r="24" spans="1:4" ht="25" x14ac:dyDescent="0.25">
      <c r="A24" s="35" t="s">
        <v>46</v>
      </c>
      <c r="B24" s="36" t="s">
        <v>47</v>
      </c>
      <c r="C24" s="37" t="s">
        <v>48</v>
      </c>
      <c r="D24" s="36" t="s">
        <v>49</v>
      </c>
    </row>
    <row r="25" spans="1:4" ht="12.5" x14ac:dyDescent="0.25">
      <c r="A25" s="35" t="s">
        <v>46</v>
      </c>
      <c r="B25" s="36" t="s">
        <v>47</v>
      </c>
      <c r="C25" s="38" t="s">
        <v>50</v>
      </c>
      <c r="D25" s="36"/>
    </row>
    <row r="26" spans="1:4" ht="12.5" x14ac:dyDescent="0.25">
      <c r="A26" s="35" t="s">
        <v>46</v>
      </c>
      <c r="B26" s="36" t="s">
        <v>51</v>
      </c>
      <c r="C26" s="37"/>
      <c r="D26" s="36"/>
    </row>
    <row r="27" spans="1:4" ht="12.5" x14ac:dyDescent="0.25">
      <c r="A27" s="35" t="s">
        <v>52</v>
      </c>
      <c r="B27" s="36" t="s">
        <v>53</v>
      </c>
      <c r="C27" s="37"/>
      <c r="D27" s="36"/>
    </row>
    <row r="28" spans="1:4" ht="12.75" customHeight="1" x14ac:dyDescent="0.25">
      <c r="B28" s="7"/>
      <c r="C28" s="34"/>
      <c r="D28" s="7"/>
    </row>
    <row r="29" spans="1:4" ht="12.75" customHeight="1" x14ac:dyDescent="0.25">
      <c r="B29" s="7"/>
      <c r="C29" s="34"/>
      <c r="D29" s="7"/>
    </row>
    <row r="30" spans="1:4" ht="12.75" customHeight="1" x14ac:dyDescent="0.25">
      <c r="B30" s="7"/>
      <c r="C30" s="34"/>
      <c r="D30" s="7"/>
    </row>
    <row r="31" spans="1:4" ht="12.75" customHeight="1" x14ac:dyDescent="0.25">
      <c r="B31" s="7"/>
      <c r="C31" s="34"/>
      <c r="D31" s="7"/>
    </row>
    <row r="32" spans="1:4" ht="12.75" customHeight="1" x14ac:dyDescent="0.25">
      <c r="B32" s="7"/>
      <c r="C32" s="34"/>
      <c r="D32" s="7"/>
    </row>
    <row r="33" spans="2:4" ht="12.75" customHeight="1" x14ac:dyDescent="0.25">
      <c r="B33" s="7"/>
      <c r="C33" s="34"/>
      <c r="D33" s="7"/>
    </row>
    <row r="34" spans="2:4" ht="12.75" customHeight="1" x14ac:dyDescent="0.25">
      <c r="B34" s="7"/>
      <c r="C34" s="34"/>
      <c r="D34" s="7"/>
    </row>
    <row r="35" spans="2:4" ht="12.75" customHeight="1" x14ac:dyDescent="0.25">
      <c r="B35" s="7"/>
      <c r="C35" s="34"/>
      <c r="D35" s="7"/>
    </row>
    <row r="36" spans="2:4" ht="12.75" customHeight="1" x14ac:dyDescent="0.25">
      <c r="B36" s="7"/>
      <c r="C36" s="34"/>
      <c r="D36" s="7"/>
    </row>
    <row r="37" spans="2:4" ht="12.75" customHeight="1" x14ac:dyDescent="0.25">
      <c r="B37" s="7"/>
      <c r="C37" s="34"/>
      <c r="D37" s="7"/>
    </row>
    <row r="38" spans="2:4" ht="15.75" customHeight="1" x14ac:dyDescent="0.25"/>
    <row r="39" spans="2:4" ht="15.75" customHeight="1" x14ac:dyDescent="0.25"/>
    <row r="40" spans="2:4" ht="15.75" customHeight="1" x14ac:dyDescent="0.25"/>
    <row r="41" spans="2:4" ht="15.75" customHeight="1" x14ac:dyDescent="0.25"/>
    <row r="42" spans="2:4" ht="15.75" customHeight="1" x14ac:dyDescent="0.25"/>
    <row r="43" spans="2:4" ht="15.75" customHeight="1" x14ac:dyDescent="0.25"/>
    <row r="44" spans="2:4" ht="15.75" customHeight="1" x14ac:dyDescent="0.25"/>
    <row r="45" spans="2:4" ht="15.75" customHeight="1" x14ac:dyDescent="0.25"/>
    <row r="46" spans="2:4" ht="15.75" customHeight="1" x14ac:dyDescent="0.25"/>
    <row r="47" spans="2:4" ht="15.75" customHeight="1" x14ac:dyDescent="0.25"/>
    <row r="48" spans="2: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11"/>
  <sheetViews>
    <sheetView showGridLines="0" topLeftCell="A7" zoomScale="70" zoomScaleNormal="70" workbookViewId="0">
      <selection activeCell="G26" activeCellId="4" sqref="D16 E16 F16 G27 G26"/>
    </sheetView>
  </sheetViews>
  <sheetFormatPr defaultColWidth="14.453125" defaultRowHeight="15" customHeight="1" outlineLevelCol="1" x14ac:dyDescent="0.25"/>
  <cols>
    <col min="1" max="1" width="40.453125" customWidth="1" outlineLevel="1"/>
    <col min="2" max="2" width="41.453125" customWidth="1" outlineLevel="1"/>
    <col min="3" max="7" width="19.453125" customWidth="1" outlineLevel="1"/>
    <col min="8" max="8" width="7.1796875" customWidth="1" outlineLevel="1"/>
    <col min="9" max="26" width="10.54296875" customWidth="1"/>
  </cols>
  <sheetData>
    <row r="1" spans="1:10" ht="15.75" customHeight="1" x14ac:dyDescent="0.35">
      <c r="A1" s="1" t="s">
        <v>0</v>
      </c>
    </row>
    <row r="2" spans="1:10" ht="18" customHeight="1" x14ac:dyDescent="0.4">
      <c r="A2" s="3" t="s">
        <v>54</v>
      </c>
    </row>
    <row r="3" spans="1:10" ht="12.75" customHeight="1" x14ac:dyDescent="0.3">
      <c r="A3" s="8" t="s">
        <v>55</v>
      </c>
    </row>
    <row r="4" spans="1:10" ht="12.75" customHeight="1" x14ac:dyDescent="0.25">
      <c r="D4" s="59" t="s">
        <v>56</v>
      </c>
      <c r="E4" s="60"/>
      <c r="F4" s="60"/>
      <c r="G4" s="61"/>
    </row>
    <row r="5" spans="1:10" ht="60" customHeight="1" x14ac:dyDescent="0.25">
      <c r="A5" s="62" t="s">
        <v>57</v>
      </c>
      <c r="B5" s="62" t="s">
        <v>3</v>
      </c>
      <c r="C5" s="62" t="s">
        <v>58</v>
      </c>
      <c r="D5" s="59" t="s">
        <v>59</v>
      </c>
      <c r="E5" s="60"/>
      <c r="F5" s="61"/>
      <c r="G5" s="64" t="s">
        <v>60</v>
      </c>
    </row>
    <row r="6" spans="1:10" ht="24" customHeight="1" x14ac:dyDescent="0.25">
      <c r="A6" s="63"/>
      <c r="B6" s="63"/>
      <c r="C6" s="63"/>
      <c r="D6" s="9" t="s">
        <v>6</v>
      </c>
      <c r="E6" s="9" t="s">
        <v>46</v>
      </c>
      <c r="F6" s="9" t="s">
        <v>52</v>
      </c>
      <c r="G6" s="63"/>
    </row>
    <row r="7" spans="1:10" ht="37.5" customHeight="1" x14ac:dyDescent="0.25">
      <c r="A7" s="10" t="s">
        <v>61</v>
      </c>
      <c r="B7" s="10" t="s">
        <v>53</v>
      </c>
      <c r="C7" s="11" t="s">
        <v>52</v>
      </c>
      <c r="D7" s="12">
        <v>0</v>
      </c>
      <c r="E7" s="12">
        <v>0</v>
      </c>
      <c r="F7" s="12">
        <v>55</v>
      </c>
      <c r="G7" s="12">
        <f t="shared" ref="G7:G14" si="0">D7+E7+F7</f>
        <v>55</v>
      </c>
    </row>
    <row r="8" spans="1:10" ht="35.25" customHeight="1" x14ac:dyDescent="0.25">
      <c r="A8" s="10" t="s">
        <v>62</v>
      </c>
      <c r="B8" s="32" t="s">
        <v>63</v>
      </c>
      <c r="C8" s="11" t="s">
        <v>46</v>
      </c>
      <c r="D8" s="12">
        <v>0</v>
      </c>
      <c r="E8" s="12">
        <v>50.8</v>
      </c>
      <c r="F8" s="12">
        <v>0</v>
      </c>
      <c r="G8" s="12">
        <f t="shared" si="0"/>
        <v>50.8</v>
      </c>
    </row>
    <row r="9" spans="1:10" ht="35.25" customHeight="1" x14ac:dyDescent="0.25">
      <c r="A9" s="10" t="s">
        <v>64</v>
      </c>
      <c r="B9" s="32" t="s">
        <v>65</v>
      </c>
      <c r="C9" s="11" t="s">
        <v>46</v>
      </c>
      <c r="D9" s="12">
        <v>0</v>
      </c>
      <c r="E9" s="12">
        <v>76.72082288</v>
      </c>
      <c r="F9" s="12">
        <v>0</v>
      </c>
      <c r="G9" s="12">
        <f t="shared" si="0"/>
        <v>76.72082288</v>
      </c>
    </row>
    <row r="10" spans="1:10" ht="25" x14ac:dyDescent="0.25">
      <c r="A10" s="10" t="s">
        <v>66</v>
      </c>
      <c r="B10" s="32" t="s">
        <v>67</v>
      </c>
      <c r="C10" s="11" t="s">
        <v>6</v>
      </c>
      <c r="D10" s="12">
        <v>149.80000000000001</v>
      </c>
      <c r="E10" s="12">
        <v>0</v>
      </c>
      <c r="F10" s="12">
        <v>0</v>
      </c>
      <c r="G10" s="12">
        <f t="shared" si="0"/>
        <v>149.80000000000001</v>
      </c>
    </row>
    <row r="11" spans="1:10" ht="12.75" customHeight="1" x14ac:dyDescent="0.25">
      <c r="A11" s="67" t="s">
        <v>68</v>
      </c>
      <c r="B11" s="60"/>
      <c r="C11" s="61"/>
      <c r="D11" s="13">
        <f t="shared" ref="D11:F11" si="1">SUM(D7:D10)</f>
        <v>149.80000000000001</v>
      </c>
      <c r="E11" s="13">
        <f t="shared" si="1"/>
        <v>127.52082288</v>
      </c>
      <c r="F11" s="13">
        <f t="shared" si="1"/>
        <v>55</v>
      </c>
      <c r="G11" s="13">
        <f t="shared" si="0"/>
        <v>332.32082288000004</v>
      </c>
    </row>
    <row r="12" spans="1:10" ht="12.75" customHeight="1" x14ac:dyDescent="0.3">
      <c r="A12" s="67" t="s">
        <v>69</v>
      </c>
      <c r="B12" s="60"/>
      <c r="C12" s="61"/>
      <c r="D12" s="13">
        <v>0</v>
      </c>
      <c r="E12" s="13">
        <v>0</v>
      </c>
      <c r="F12" s="13">
        <v>0</v>
      </c>
      <c r="G12" s="13">
        <f t="shared" si="0"/>
        <v>0</v>
      </c>
      <c r="J12" s="40"/>
    </row>
    <row r="13" spans="1:10" ht="12.75" customHeight="1" x14ac:dyDescent="0.25">
      <c r="A13" s="67" t="s">
        <v>70</v>
      </c>
      <c r="B13" s="60"/>
      <c r="C13" s="61"/>
      <c r="D13" s="13">
        <v>0</v>
      </c>
      <c r="E13" s="13">
        <v>0</v>
      </c>
      <c r="F13" s="13">
        <v>0</v>
      </c>
      <c r="G13" s="13">
        <f t="shared" si="0"/>
        <v>0</v>
      </c>
    </row>
    <row r="14" spans="1:10" ht="15.75" customHeight="1" x14ac:dyDescent="0.25">
      <c r="A14" s="70" t="s">
        <v>71</v>
      </c>
      <c r="B14" s="60"/>
      <c r="C14" s="61"/>
      <c r="D14" s="14">
        <f t="shared" ref="D14:F14" si="2">D11+D12+D13</f>
        <v>149.80000000000001</v>
      </c>
      <c r="E14" s="14">
        <f t="shared" si="2"/>
        <v>127.52082288</v>
      </c>
      <c r="F14" s="14">
        <f t="shared" si="2"/>
        <v>55</v>
      </c>
      <c r="G14" s="14">
        <f t="shared" si="0"/>
        <v>332.32082288000004</v>
      </c>
    </row>
    <row r="15" spans="1:10" ht="15.75" customHeight="1" x14ac:dyDescent="0.25">
      <c r="A15" s="70" t="s">
        <v>72</v>
      </c>
      <c r="B15" s="60"/>
      <c r="C15" s="61"/>
      <c r="D15" s="14">
        <f t="shared" ref="D15:G15" si="3">+D16+D19+D20+D21</f>
        <v>149.80000000000001</v>
      </c>
      <c r="E15" s="14">
        <f t="shared" si="3"/>
        <v>127.52082288</v>
      </c>
      <c r="F15" s="14">
        <f t="shared" si="3"/>
        <v>55</v>
      </c>
      <c r="G15" s="14">
        <f t="shared" si="3"/>
        <v>332.32082287999998</v>
      </c>
    </row>
    <row r="16" spans="1:10" ht="13" x14ac:dyDescent="0.25">
      <c r="A16" s="71" t="s">
        <v>73</v>
      </c>
      <c r="B16" s="68" t="s">
        <v>74</v>
      </c>
      <c r="C16" s="61"/>
      <c r="D16" s="15">
        <v>148.9</v>
      </c>
      <c r="E16" s="15">
        <v>127.52082288</v>
      </c>
      <c r="F16" s="15">
        <v>55</v>
      </c>
      <c r="G16" s="15">
        <f t="shared" ref="G16:G26" si="4">D16+E16+F16</f>
        <v>331.42082288</v>
      </c>
      <c r="H16" s="46"/>
      <c r="I16" s="47"/>
    </row>
    <row r="17" spans="1:7" x14ac:dyDescent="0.25">
      <c r="A17" s="72"/>
      <c r="B17" s="68" t="s">
        <v>75</v>
      </c>
      <c r="C17" s="61"/>
      <c r="D17" s="15">
        <v>148.9</v>
      </c>
      <c r="E17" s="15">
        <v>127.52082288</v>
      </c>
      <c r="F17" s="15">
        <v>35</v>
      </c>
      <c r="G17" s="15">
        <f t="shared" si="4"/>
        <v>311.42082288</v>
      </c>
    </row>
    <row r="18" spans="1:7" x14ac:dyDescent="0.25">
      <c r="A18" s="72"/>
      <c r="B18" s="68" t="s">
        <v>76</v>
      </c>
      <c r="C18" s="61"/>
      <c r="D18" s="15">
        <f t="shared" ref="D18:F18" si="5">D16-D17</f>
        <v>0</v>
      </c>
      <c r="E18" s="15">
        <f t="shared" si="5"/>
        <v>0</v>
      </c>
      <c r="F18" s="15">
        <f t="shared" si="5"/>
        <v>20</v>
      </c>
      <c r="G18" s="15">
        <f t="shared" si="4"/>
        <v>20</v>
      </c>
    </row>
    <row r="19" spans="1:7" ht="13" x14ac:dyDescent="0.25">
      <c r="A19" s="72"/>
      <c r="B19" s="68" t="s">
        <v>77</v>
      </c>
      <c r="C19" s="61"/>
      <c r="D19" s="15">
        <f t="shared" ref="D19:F19" si="6">D12</f>
        <v>0</v>
      </c>
      <c r="E19" s="15">
        <f t="shared" si="6"/>
        <v>0</v>
      </c>
      <c r="F19" s="15">
        <f t="shared" si="6"/>
        <v>0</v>
      </c>
      <c r="G19" s="15">
        <f t="shared" si="4"/>
        <v>0</v>
      </c>
    </row>
    <row r="20" spans="1:7" ht="13" x14ac:dyDescent="0.25">
      <c r="A20" s="72"/>
      <c r="B20" s="68" t="s">
        <v>78</v>
      </c>
      <c r="C20" s="61"/>
      <c r="D20" s="15">
        <f t="shared" ref="D20:F20" si="7">D13</f>
        <v>0</v>
      </c>
      <c r="E20" s="15">
        <f t="shared" si="7"/>
        <v>0</v>
      </c>
      <c r="F20" s="15">
        <f t="shared" si="7"/>
        <v>0</v>
      </c>
      <c r="G20" s="15">
        <f t="shared" si="4"/>
        <v>0</v>
      </c>
    </row>
    <row r="21" spans="1:7" ht="25" customHeight="1" x14ac:dyDescent="0.25">
      <c r="A21" s="63"/>
      <c r="B21" s="69" t="s">
        <v>79</v>
      </c>
      <c r="C21" s="61"/>
      <c r="D21" s="15">
        <v>0.9</v>
      </c>
      <c r="E21" s="15">
        <v>0</v>
      </c>
      <c r="F21" s="15">
        <v>0</v>
      </c>
      <c r="G21" s="15">
        <f t="shared" si="4"/>
        <v>0.9</v>
      </c>
    </row>
    <row r="22" spans="1:7" ht="16" x14ac:dyDescent="0.25">
      <c r="A22" s="70" t="s">
        <v>80</v>
      </c>
      <c r="B22" s="60"/>
      <c r="C22" s="61"/>
      <c r="D22" s="14">
        <v>0</v>
      </c>
      <c r="E22" s="14">
        <v>0</v>
      </c>
      <c r="F22" s="14">
        <v>249.1</v>
      </c>
      <c r="G22" s="14">
        <f t="shared" si="4"/>
        <v>249.1</v>
      </c>
    </row>
    <row r="23" spans="1:7" ht="16" x14ac:dyDescent="0.25">
      <c r="A23" s="76" t="s">
        <v>81</v>
      </c>
      <c r="B23" s="60"/>
      <c r="C23" s="61"/>
      <c r="D23" s="16">
        <v>0</v>
      </c>
      <c r="E23" s="16">
        <v>0</v>
      </c>
      <c r="F23" s="16">
        <v>13.7</v>
      </c>
      <c r="G23" s="17">
        <f t="shared" si="4"/>
        <v>13.7</v>
      </c>
    </row>
    <row r="24" spans="1:7" ht="14" x14ac:dyDescent="0.25">
      <c r="A24" s="77" t="s">
        <v>82</v>
      </c>
      <c r="B24" s="60"/>
      <c r="C24" s="61"/>
      <c r="D24" s="18">
        <f t="shared" ref="D24:F24" si="8">D15+D22+D23</f>
        <v>149.80000000000001</v>
      </c>
      <c r="E24" s="18">
        <f t="shared" si="8"/>
        <v>127.52082288</v>
      </c>
      <c r="F24" s="18">
        <f t="shared" si="8"/>
        <v>317.8</v>
      </c>
      <c r="G24" s="18">
        <f t="shared" si="4"/>
        <v>595.12082288000011</v>
      </c>
    </row>
    <row r="25" spans="1:7" ht="13" x14ac:dyDescent="0.25">
      <c r="A25" s="78" t="s">
        <v>83</v>
      </c>
      <c r="B25" s="79" t="s">
        <v>84</v>
      </c>
      <c r="C25" s="61"/>
      <c r="D25" s="19">
        <f>D16+D19+D20</f>
        <v>148.9</v>
      </c>
      <c r="E25" s="19">
        <f t="shared" ref="E25:F25" si="9">E16+E19+E20</f>
        <v>127.52082288</v>
      </c>
      <c r="F25" s="19">
        <f t="shared" si="9"/>
        <v>55</v>
      </c>
      <c r="G25" s="20">
        <f t="shared" si="4"/>
        <v>331.42082288</v>
      </c>
    </row>
    <row r="26" spans="1:7" ht="13" x14ac:dyDescent="0.25">
      <c r="A26" s="72"/>
      <c r="B26" s="79" t="s">
        <v>85</v>
      </c>
      <c r="C26" s="61"/>
      <c r="D26" s="19">
        <f t="shared" ref="D26:F26" si="10">D21+D22</f>
        <v>0.9</v>
      </c>
      <c r="E26" s="19">
        <f t="shared" si="10"/>
        <v>0</v>
      </c>
      <c r="F26" s="19">
        <f t="shared" si="10"/>
        <v>249.1</v>
      </c>
      <c r="G26" s="20">
        <f t="shared" si="4"/>
        <v>250</v>
      </c>
    </row>
    <row r="27" spans="1:7" x14ac:dyDescent="0.25">
      <c r="A27" s="63"/>
      <c r="B27" s="79" t="s">
        <v>86</v>
      </c>
      <c r="C27" s="61"/>
      <c r="D27" s="19">
        <f>D23</f>
        <v>0</v>
      </c>
      <c r="E27" s="19">
        <f t="shared" ref="E27:G27" si="11">E23</f>
        <v>0</v>
      </c>
      <c r="F27" s="19">
        <f t="shared" si="11"/>
        <v>13.7</v>
      </c>
      <c r="G27" s="19">
        <f t="shared" si="11"/>
        <v>13.7</v>
      </c>
    </row>
    <row r="28" spans="1:7" ht="15.75" customHeight="1" x14ac:dyDescent="0.25"/>
    <row r="29" spans="1:7" ht="12.75" customHeight="1" x14ac:dyDescent="0.25">
      <c r="A29" s="22" t="s">
        <v>87</v>
      </c>
    </row>
    <row r="30" spans="1:7" ht="26.5" customHeight="1" x14ac:dyDescent="0.25">
      <c r="A30" s="80" t="s">
        <v>88</v>
      </c>
      <c r="B30" s="81"/>
      <c r="C30" s="81"/>
      <c r="D30" s="81"/>
      <c r="E30" s="81"/>
      <c r="F30" s="81"/>
      <c r="G30" s="81"/>
    </row>
    <row r="31" spans="1:7" ht="26.15" customHeight="1" x14ac:dyDescent="0.25">
      <c r="A31" s="66" t="s">
        <v>89</v>
      </c>
      <c r="B31" s="66"/>
      <c r="C31" s="66"/>
      <c r="D31" s="66"/>
      <c r="E31" s="66"/>
      <c r="F31" s="66"/>
      <c r="G31" s="66"/>
    </row>
    <row r="32" spans="1:7" ht="26.15" customHeight="1" x14ac:dyDescent="0.25">
      <c r="A32" s="73" t="s">
        <v>90</v>
      </c>
      <c r="B32" s="73"/>
      <c r="C32" s="73"/>
      <c r="D32" s="73"/>
      <c r="E32" s="73"/>
      <c r="F32" s="73"/>
      <c r="G32" s="73"/>
    </row>
    <row r="33" spans="1:8" ht="15.75" customHeight="1" x14ac:dyDescent="0.25">
      <c r="A33" s="73" t="s">
        <v>91</v>
      </c>
      <c r="B33" s="73"/>
      <c r="C33" s="73"/>
      <c r="D33" s="73"/>
      <c r="E33" s="73"/>
      <c r="F33" s="73"/>
      <c r="G33" s="73"/>
      <c r="H33" s="22"/>
    </row>
    <row r="34" spans="1:8" ht="20.5" customHeight="1" x14ac:dyDescent="0.25">
      <c r="A34" s="73" t="s">
        <v>92</v>
      </c>
      <c r="B34" s="73"/>
      <c r="C34" s="73"/>
      <c r="D34" s="73"/>
      <c r="E34" s="73"/>
      <c r="F34" s="73"/>
      <c r="G34" s="73"/>
      <c r="H34" s="22"/>
    </row>
    <row r="35" spans="1:8" ht="41.5" customHeight="1" x14ac:dyDescent="0.25">
      <c r="A35" s="73" t="s">
        <v>93</v>
      </c>
      <c r="B35" s="73"/>
      <c r="C35" s="73"/>
      <c r="D35" s="73"/>
      <c r="E35" s="73"/>
      <c r="F35" s="73"/>
      <c r="G35" s="73"/>
      <c r="H35" s="22"/>
    </row>
    <row r="36" spans="1:8" ht="16" customHeight="1" x14ac:dyDescent="0.25">
      <c r="A36" s="73" t="s">
        <v>94</v>
      </c>
      <c r="B36" s="73"/>
      <c r="C36" s="73"/>
      <c r="D36" s="73"/>
      <c r="E36" s="73"/>
      <c r="F36" s="73"/>
      <c r="G36" s="73"/>
      <c r="H36" s="22"/>
    </row>
    <row r="37" spans="1:8" ht="14.5" x14ac:dyDescent="0.25">
      <c r="A37" s="74" t="s">
        <v>95</v>
      </c>
      <c r="B37" s="74"/>
      <c r="C37" s="74"/>
      <c r="D37" s="74"/>
      <c r="E37" s="74"/>
      <c r="F37" s="74"/>
      <c r="G37" s="74"/>
    </row>
    <row r="38" spans="1:8" ht="12.5" x14ac:dyDescent="0.25">
      <c r="A38" s="65" t="s">
        <v>96</v>
      </c>
      <c r="B38" s="65"/>
      <c r="C38" s="65"/>
      <c r="D38" s="65"/>
      <c r="E38" s="65"/>
      <c r="F38" s="65"/>
      <c r="G38" s="65"/>
    </row>
    <row r="39" spans="1:8" ht="14.5" x14ac:dyDescent="0.25">
      <c r="A39" s="75" t="s">
        <v>97</v>
      </c>
      <c r="B39" s="75"/>
      <c r="C39" s="75"/>
      <c r="D39" s="75"/>
      <c r="E39" s="75"/>
      <c r="F39" s="75"/>
      <c r="G39" s="75"/>
    </row>
    <row r="40" spans="1:8" ht="40" customHeight="1" x14ac:dyDescent="0.25">
      <c r="A40" s="65" t="s">
        <v>98</v>
      </c>
      <c r="B40" s="65"/>
      <c r="C40" s="65"/>
      <c r="D40" s="65"/>
      <c r="E40" s="65"/>
      <c r="F40" s="65"/>
      <c r="G40" s="65"/>
      <c r="H40" s="22"/>
    </row>
    <row r="43" spans="1:8" ht="25.5" customHeight="1" x14ac:dyDescent="0.25"/>
    <row r="44" spans="1:8" ht="26.5" customHeight="1" x14ac:dyDescent="0.25"/>
    <row r="45" spans="1:8" ht="15.75" customHeight="1" x14ac:dyDescent="0.3">
      <c r="A45" s="21"/>
    </row>
    <row r="46" spans="1:8" ht="15.65" customHeight="1" x14ac:dyDescent="0.25">
      <c r="A46" s="22"/>
      <c r="H46" s="22"/>
    </row>
    <row r="47" spans="1:8" ht="14.5" customHeight="1" x14ac:dyDescent="0.25">
      <c r="H47" s="22"/>
    </row>
    <row r="50" ht="28"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sheetData>
  <mergeCells count="36">
    <mergeCell ref="A37:G37"/>
    <mergeCell ref="A39:G39"/>
    <mergeCell ref="A32:G32"/>
    <mergeCell ref="A35:G35"/>
    <mergeCell ref="A22:C22"/>
    <mergeCell ref="A23:C23"/>
    <mergeCell ref="A24:C24"/>
    <mergeCell ref="A25:A27"/>
    <mergeCell ref="B25:C25"/>
    <mergeCell ref="B26:C26"/>
    <mergeCell ref="B27:C27"/>
    <mergeCell ref="A30:G30"/>
    <mergeCell ref="A33:G33"/>
    <mergeCell ref="A34:G34"/>
    <mergeCell ref="A40:G40"/>
    <mergeCell ref="A31:G31"/>
    <mergeCell ref="A38:G38"/>
    <mergeCell ref="A11:C11"/>
    <mergeCell ref="B18:C18"/>
    <mergeCell ref="B19:C19"/>
    <mergeCell ref="B20:C20"/>
    <mergeCell ref="B21:C21"/>
    <mergeCell ref="A12:C12"/>
    <mergeCell ref="A13:C13"/>
    <mergeCell ref="A14:C14"/>
    <mergeCell ref="A15:C15"/>
    <mergeCell ref="A16:A21"/>
    <mergeCell ref="B16:C16"/>
    <mergeCell ref="B17:C17"/>
    <mergeCell ref="A36:G36"/>
    <mergeCell ref="D4:G4"/>
    <mergeCell ref="A5:A6"/>
    <mergeCell ref="B5:B6"/>
    <mergeCell ref="C5:C6"/>
    <mergeCell ref="D5:F5"/>
    <mergeCell ref="G5:G6"/>
  </mergeCells>
  <pageMargins left="0.7" right="0.7" top="0.75" bottom="0.75" header="0" footer="0"/>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00"/>
  <sheetViews>
    <sheetView showGridLines="0" topLeftCell="A3" zoomScale="70" zoomScaleNormal="70" workbookViewId="0">
      <selection activeCell="F19" sqref="F19"/>
    </sheetView>
  </sheetViews>
  <sheetFormatPr defaultColWidth="14.453125" defaultRowHeight="15" customHeight="1" outlineLevelCol="1" x14ac:dyDescent="0.25"/>
  <cols>
    <col min="1" max="1" width="52.453125" customWidth="1" outlineLevel="1"/>
    <col min="2" max="5" width="20" customWidth="1" outlineLevel="1"/>
    <col min="6" max="6" width="15.7265625" customWidth="1"/>
    <col min="7" max="27" width="10.54296875" customWidth="1"/>
  </cols>
  <sheetData>
    <row r="1" spans="1:5" ht="15.75" customHeight="1" x14ac:dyDescent="0.35">
      <c r="A1" s="1" t="s">
        <v>0</v>
      </c>
    </row>
    <row r="2" spans="1:5" ht="18" customHeight="1" x14ac:dyDescent="0.4">
      <c r="A2" s="3" t="s">
        <v>99</v>
      </c>
    </row>
    <row r="3" spans="1:5" ht="12.75" customHeight="1" x14ac:dyDescent="0.3">
      <c r="A3" s="8" t="s">
        <v>55</v>
      </c>
    </row>
    <row r="4" spans="1:5" ht="18" customHeight="1" x14ac:dyDescent="0.4">
      <c r="A4" s="3"/>
      <c r="B4" s="23"/>
      <c r="C4" s="23"/>
    </row>
    <row r="5" spans="1:5" ht="56.25" customHeight="1" x14ac:dyDescent="0.25">
      <c r="A5" s="4" t="s">
        <v>100</v>
      </c>
      <c r="B5" s="9" t="s">
        <v>60</v>
      </c>
      <c r="C5" s="57" t="s">
        <v>101</v>
      </c>
      <c r="D5" s="9" t="s">
        <v>102</v>
      </c>
      <c r="E5" s="9" t="s">
        <v>103</v>
      </c>
    </row>
    <row r="6" spans="1:5" ht="12.75" customHeight="1" x14ac:dyDescent="0.3">
      <c r="A6" s="6" t="s">
        <v>104</v>
      </c>
      <c r="B6" s="55">
        <v>7.92</v>
      </c>
      <c r="C6" s="53">
        <v>7620942.7000000002</v>
      </c>
      <c r="D6" s="56">
        <v>0</v>
      </c>
      <c r="E6" s="24">
        <v>0</v>
      </c>
    </row>
    <row r="7" spans="1:5" ht="12.75" customHeight="1" x14ac:dyDescent="0.3">
      <c r="A7" s="6" t="s">
        <v>105</v>
      </c>
      <c r="B7" s="55">
        <v>5.75</v>
      </c>
      <c r="C7" s="53">
        <v>9246101.7199999988</v>
      </c>
      <c r="D7" s="56">
        <v>0</v>
      </c>
      <c r="E7" s="24">
        <v>0</v>
      </c>
    </row>
    <row r="8" spans="1:5" ht="12.75" customHeight="1" x14ac:dyDescent="0.3">
      <c r="A8" s="6" t="s">
        <v>106</v>
      </c>
      <c r="B8" s="55">
        <v>1.9</v>
      </c>
      <c r="C8" s="53">
        <v>526146.79</v>
      </c>
      <c r="D8" s="56">
        <v>0</v>
      </c>
      <c r="E8" s="24">
        <v>0</v>
      </c>
    </row>
    <row r="9" spans="1:5" ht="12.75" customHeight="1" x14ac:dyDescent="0.3">
      <c r="A9" s="6" t="s">
        <v>107</v>
      </c>
      <c r="B9" s="55">
        <v>0</v>
      </c>
      <c r="C9" s="53">
        <v>0</v>
      </c>
      <c r="D9" s="56">
        <v>0</v>
      </c>
      <c r="E9" s="24">
        <v>0</v>
      </c>
    </row>
    <row r="10" spans="1:5" ht="12.75" customHeight="1" x14ac:dyDescent="0.3">
      <c r="A10" s="6" t="s">
        <v>108</v>
      </c>
      <c r="B10" s="55">
        <v>57.49</v>
      </c>
      <c r="C10" s="53">
        <v>61210208.649999999</v>
      </c>
      <c r="D10" s="56">
        <v>0</v>
      </c>
      <c r="E10" s="24">
        <v>0</v>
      </c>
    </row>
    <row r="11" spans="1:5" ht="12.75" customHeight="1" x14ac:dyDescent="0.3">
      <c r="A11" s="6" t="s">
        <v>109</v>
      </c>
      <c r="B11" s="55">
        <v>16.059999999999999</v>
      </c>
      <c r="C11" s="53">
        <v>10975981.899999999</v>
      </c>
      <c r="D11" s="56">
        <v>0</v>
      </c>
      <c r="E11" s="24">
        <v>0</v>
      </c>
    </row>
    <row r="12" spans="1:5" ht="12.75" customHeight="1" x14ac:dyDescent="0.3">
      <c r="A12" s="6" t="s">
        <v>110</v>
      </c>
      <c r="B12" s="55">
        <v>189.21</v>
      </c>
      <c r="C12" s="53">
        <v>189938928.94999999</v>
      </c>
      <c r="D12" s="56">
        <v>0</v>
      </c>
      <c r="E12" s="24">
        <v>0</v>
      </c>
    </row>
    <row r="13" spans="1:5" ht="12.75" customHeight="1" x14ac:dyDescent="0.3">
      <c r="A13" s="6" t="s">
        <v>111</v>
      </c>
      <c r="B13" s="55">
        <v>10.01</v>
      </c>
      <c r="C13" s="53">
        <v>36953484.659999996</v>
      </c>
      <c r="D13" s="56">
        <v>0</v>
      </c>
      <c r="E13" s="24">
        <v>0</v>
      </c>
    </row>
    <row r="14" spans="1:5" ht="12.75" customHeight="1" x14ac:dyDescent="0.3">
      <c r="A14" s="6" t="s">
        <v>112</v>
      </c>
      <c r="B14" s="55">
        <v>0</v>
      </c>
      <c r="C14" s="53">
        <v>0</v>
      </c>
      <c r="D14" s="56">
        <v>0</v>
      </c>
      <c r="E14" s="24">
        <v>0</v>
      </c>
    </row>
    <row r="15" spans="1:5" ht="12.75" customHeight="1" x14ac:dyDescent="0.3">
      <c r="A15" s="6" t="s">
        <v>113</v>
      </c>
      <c r="B15" s="55">
        <v>0</v>
      </c>
      <c r="C15" s="53">
        <v>0</v>
      </c>
      <c r="D15" s="56">
        <v>0</v>
      </c>
      <c r="E15" s="24">
        <v>0</v>
      </c>
    </row>
    <row r="16" spans="1:5" ht="12.75" customHeight="1" x14ac:dyDescent="0.3">
      <c r="A16" s="6" t="s">
        <v>114</v>
      </c>
      <c r="B16" s="55">
        <v>53.68</v>
      </c>
      <c r="C16" s="53">
        <v>27480000</v>
      </c>
      <c r="D16" s="56">
        <v>0</v>
      </c>
      <c r="E16" s="24">
        <v>0</v>
      </c>
    </row>
    <row r="17" spans="1:5" ht="12.75" customHeight="1" x14ac:dyDescent="0.3">
      <c r="A17" s="6" t="s">
        <v>115</v>
      </c>
      <c r="B17" s="55">
        <v>0.38</v>
      </c>
      <c r="C17" s="53">
        <v>1168204.6299999999</v>
      </c>
      <c r="D17" s="56">
        <v>0</v>
      </c>
      <c r="E17" s="24">
        <v>0</v>
      </c>
    </row>
    <row r="18" spans="1:5" x14ac:dyDescent="0.3">
      <c r="A18" s="39" t="s">
        <v>116</v>
      </c>
      <c r="B18" s="55">
        <v>-10.979999999999999</v>
      </c>
      <c r="C18" s="54"/>
      <c r="D18" s="56">
        <v>0</v>
      </c>
      <c r="E18" s="24">
        <v>0</v>
      </c>
    </row>
    <row r="19" spans="1:5" ht="12.75" customHeight="1" x14ac:dyDescent="0.3">
      <c r="A19" s="25" t="s">
        <v>60</v>
      </c>
      <c r="B19" s="26">
        <f t="shared" ref="B19:E19" si="0">SUM(B6:B18)</f>
        <v>331.42</v>
      </c>
      <c r="C19" s="58">
        <f>SUM(C6:C18)</f>
        <v>345120000</v>
      </c>
      <c r="D19" s="27">
        <f t="shared" si="0"/>
        <v>0</v>
      </c>
      <c r="E19" s="27">
        <f t="shared" si="0"/>
        <v>0</v>
      </c>
    </row>
    <row r="20" spans="1:5" ht="12.75" customHeight="1" x14ac:dyDescent="0.3">
      <c r="A20" s="8" t="s">
        <v>117</v>
      </c>
    </row>
    <row r="21" spans="1:5" ht="15.75" customHeight="1" x14ac:dyDescent="0.25"/>
    <row r="22" spans="1:5" ht="15.75" customHeight="1" x14ac:dyDescent="0.25"/>
    <row r="23" spans="1:5" ht="105" customHeight="1" x14ac:dyDescent="0.25">
      <c r="A23" s="65" t="s">
        <v>118</v>
      </c>
      <c r="B23" s="82"/>
      <c r="C23" s="82"/>
      <c r="D23" s="82"/>
      <c r="E23" s="82"/>
    </row>
    <row r="24" spans="1:5" ht="12.75" customHeight="1" x14ac:dyDescent="0.25">
      <c r="A24" s="28"/>
    </row>
    <row r="25" spans="1:5" ht="12.75" customHeight="1" x14ac:dyDescent="0.25">
      <c r="A25" s="28"/>
    </row>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23:E23"/>
  </mergeCells>
  <pageMargins left="0.7" right="0.7" top="0.75" bottom="0.7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00"/>
  <sheetViews>
    <sheetView showGridLines="0" workbookViewId="0">
      <selection activeCell="A30" sqref="A30:A35"/>
    </sheetView>
  </sheetViews>
  <sheetFormatPr defaultColWidth="14.453125" defaultRowHeight="15" customHeight="1" outlineLevelCol="1" x14ac:dyDescent="0.25"/>
  <cols>
    <col min="1" max="1" width="75.54296875" customWidth="1" outlineLevel="1"/>
    <col min="2" max="4" width="20.453125" customWidth="1" outlineLevel="1"/>
    <col min="5" max="5" width="9.54296875" customWidth="1" outlineLevel="1"/>
    <col min="6" max="26" width="10.54296875" customWidth="1"/>
  </cols>
  <sheetData>
    <row r="1" spans="1:8" ht="15.75" customHeight="1" x14ac:dyDescent="0.35">
      <c r="A1" s="1" t="s">
        <v>0</v>
      </c>
    </row>
    <row r="2" spans="1:8" ht="18" customHeight="1" x14ac:dyDescent="0.4">
      <c r="A2" s="3" t="s">
        <v>119</v>
      </c>
    </row>
    <row r="3" spans="1:8" ht="12.75" customHeight="1" x14ac:dyDescent="0.3">
      <c r="A3" s="8" t="s">
        <v>55</v>
      </c>
    </row>
    <row r="5" spans="1:8" ht="58" customHeight="1" x14ac:dyDescent="0.25">
      <c r="A5" s="4" t="s">
        <v>120</v>
      </c>
      <c r="B5" s="29" t="s">
        <v>121</v>
      </c>
      <c r="C5" s="29" t="s">
        <v>122</v>
      </c>
      <c r="D5" s="9" t="s">
        <v>123</v>
      </c>
      <c r="G5" s="30"/>
      <c r="H5" s="30"/>
    </row>
    <row r="6" spans="1:8" ht="29.25" customHeight="1" x14ac:dyDescent="0.25">
      <c r="A6" s="11" t="s">
        <v>124</v>
      </c>
      <c r="B6" s="12">
        <v>0</v>
      </c>
      <c r="C6" s="12">
        <v>0.9</v>
      </c>
      <c r="D6" s="12">
        <f t="shared" ref="D6:D7" si="0">C6+B6</f>
        <v>0.9</v>
      </c>
    </row>
    <row r="7" spans="1:8" ht="27.75" customHeight="1" x14ac:dyDescent="0.25">
      <c r="A7" s="11" t="s">
        <v>125</v>
      </c>
      <c r="B7" s="12">
        <v>0</v>
      </c>
      <c r="C7" s="12">
        <v>249.1</v>
      </c>
      <c r="D7" s="12">
        <f t="shared" si="0"/>
        <v>249.1</v>
      </c>
    </row>
    <row r="8" spans="1:8" ht="12.75" customHeight="1" x14ac:dyDescent="0.3">
      <c r="A8" s="25" t="s">
        <v>60</v>
      </c>
      <c r="B8" s="26">
        <f t="shared" ref="B8:D8" si="1">SUM(B6:B7)</f>
        <v>0</v>
      </c>
      <c r="C8" s="26">
        <f t="shared" si="1"/>
        <v>250</v>
      </c>
      <c r="D8" s="26">
        <f t="shared" si="1"/>
        <v>250</v>
      </c>
    </row>
    <row r="9" spans="1:8" ht="12.75" customHeight="1" x14ac:dyDescent="0.3">
      <c r="A9" s="8" t="s">
        <v>126</v>
      </c>
    </row>
    <row r="12" spans="1:8" ht="12.75" customHeight="1" x14ac:dyDescent="0.3">
      <c r="A12" s="8" t="s">
        <v>127</v>
      </c>
    </row>
    <row r="13" spans="1:8" ht="15" customHeight="1" x14ac:dyDescent="0.25">
      <c r="A13" s="31" t="s">
        <v>128</v>
      </c>
    </row>
    <row r="14" spans="1:8" ht="15" customHeight="1" x14ac:dyDescent="0.25">
      <c r="A14" s="31" t="s">
        <v>129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921"/>
  <sheetViews>
    <sheetView showGridLines="0" tabSelected="1" topLeftCell="A10" zoomScale="70" zoomScaleNormal="70" workbookViewId="0">
      <selection activeCell="B21" sqref="B21:G21"/>
    </sheetView>
  </sheetViews>
  <sheetFormatPr defaultColWidth="14.453125" defaultRowHeight="15" customHeight="1" outlineLevelCol="1" x14ac:dyDescent="0.25"/>
  <cols>
    <col min="1" max="1" width="55.453125" customWidth="1" outlineLevel="1"/>
    <col min="2" max="2" width="17.54296875" customWidth="1" outlineLevel="1"/>
    <col min="3" max="7" width="18.453125" customWidth="1" outlineLevel="1"/>
    <col min="8" max="8" width="19.7265625" customWidth="1"/>
    <col min="9" max="25" width="10.54296875" customWidth="1"/>
  </cols>
  <sheetData>
    <row r="1" spans="1:8" ht="15.75" customHeight="1" x14ac:dyDescent="0.25">
      <c r="B1" s="43"/>
      <c r="C1" s="48"/>
    </row>
    <row r="2" spans="1:8" ht="15.75" customHeight="1" x14ac:dyDescent="0.35">
      <c r="A2" s="1" t="s">
        <v>0</v>
      </c>
      <c r="H2" s="43"/>
    </row>
    <row r="3" spans="1:8" ht="18" customHeight="1" x14ac:dyDescent="0.4">
      <c r="A3" s="3" t="s">
        <v>139</v>
      </c>
    </row>
    <row r="4" spans="1:8" ht="12.75" customHeight="1" x14ac:dyDescent="0.3">
      <c r="A4" s="8"/>
    </row>
    <row r="5" spans="1:8" ht="15.75" customHeight="1" x14ac:dyDescent="0.4">
      <c r="A5" s="52"/>
    </row>
    <row r="6" spans="1:8" ht="28.5" customHeight="1" x14ac:dyDescent="0.4">
      <c r="A6" s="3"/>
      <c r="B6" s="83" t="s">
        <v>130</v>
      </c>
      <c r="C6" s="84"/>
      <c r="D6" s="83" t="s">
        <v>131</v>
      </c>
      <c r="E6" s="84"/>
      <c r="F6" s="83" t="s">
        <v>132</v>
      </c>
      <c r="G6" s="84"/>
      <c r="H6" s="85"/>
    </row>
    <row r="7" spans="1:8" ht="39" x14ac:dyDescent="0.25">
      <c r="A7" s="4" t="s">
        <v>100</v>
      </c>
      <c r="B7" s="86" t="s">
        <v>133</v>
      </c>
      <c r="C7" s="86" t="s">
        <v>134</v>
      </c>
      <c r="D7" s="87" t="s">
        <v>133</v>
      </c>
      <c r="E7" s="87" t="s">
        <v>134</v>
      </c>
      <c r="F7" s="87" t="s">
        <v>133</v>
      </c>
      <c r="G7" s="87" t="s">
        <v>134</v>
      </c>
      <c r="H7" s="88" t="s">
        <v>135</v>
      </c>
    </row>
    <row r="8" spans="1:8" ht="15.75" customHeight="1" x14ac:dyDescent="0.25">
      <c r="A8" s="6" t="s">
        <v>104</v>
      </c>
      <c r="B8" s="49"/>
      <c r="C8" s="49">
        <v>7620942.7000000002</v>
      </c>
      <c r="D8" s="49"/>
      <c r="E8" s="49"/>
      <c r="F8" s="49"/>
      <c r="G8" s="49"/>
      <c r="H8" s="49">
        <f>SUM(B8:C8,D8:E8,F8:G8)</f>
        <v>7620942.7000000002</v>
      </c>
    </row>
    <row r="9" spans="1:8" ht="15.75" customHeight="1" x14ac:dyDescent="0.25">
      <c r="A9" s="6" t="s">
        <v>105</v>
      </c>
      <c r="B9" s="49"/>
      <c r="C9" s="49">
        <v>5746101.7199999997</v>
      </c>
      <c r="D9" s="49"/>
      <c r="E9" s="49"/>
      <c r="F9" s="49">
        <v>3500000</v>
      </c>
      <c r="G9" s="49"/>
      <c r="H9" s="49">
        <f>SUM(B9:C9,D9:E9,F9:G9)</f>
        <v>9246101.7199999988</v>
      </c>
    </row>
    <row r="10" spans="1:8" ht="15.75" customHeight="1" x14ac:dyDescent="0.25">
      <c r="A10" s="6" t="s">
        <v>106</v>
      </c>
      <c r="B10" s="49"/>
      <c r="C10" s="49">
        <v>526146.79</v>
      </c>
      <c r="D10" s="49"/>
      <c r="E10" s="49"/>
      <c r="F10" s="49"/>
      <c r="G10" s="49"/>
      <c r="H10" s="49">
        <f>SUM(B10:C10,D10:E10,F10:G10)</f>
        <v>526146.79</v>
      </c>
    </row>
    <row r="11" spans="1:8" ht="15.75" customHeight="1" x14ac:dyDescent="0.25">
      <c r="A11" s="6" t="s">
        <v>107</v>
      </c>
      <c r="B11" s="49"/>
      <c r="C11" s="49"/>
      <c r="D11" s="49"/>
      <c r="E11" s="49"/>
      <c r="F11" s="49"/>
      <c r="G11" s="49"/>
      <c r="H11" s="49">
        <f>SUM(B11:C11,D11:E11,F11:G11)</f>
        <v>0</v>
      </c>
    </row>
    <row r="12" spans="1:8" ht="15.75" customHeight="1" x14ac:dyDescent="0.25">
      <c r="A12" s="51" t="s">
        <v>108</v>
      </c>
      <c r="B12" s="49"/>
      <c r="C12" s="49">
        <v>11210208.65</v>
      </c>
      <c r="D12" s="49">
        <v>16255954.15</v>
      </c>
      <c r="E12" s="49">
        <v>33744045.850000001</v>
      </c>
      <c r="F12" s="49"/>
      <c r="G12" s="49"/>
      <c r="H12" s="49">
        <f>SUM(B12:C12,D12:E12,F12:G12)</f>
        <v>61210208.650000006</v>
      </c>
    </row>
    <row r="13" spans="1:8" ht="15.75" customHeight="1" x14ac:dyDescent="0.25">
      <c r="A13" s="6" t="s">
        <v>109</v>
      </c>
      <c r="B13" s="49"/>
      <c r="C13" s="49"/>
      <c r="D13" s="49"/>
      <c r="E13" s="49">
        <v>3100970.61</v>
      </c>
      <c r="F13" s="89">
        <f>7818366.88-124988.71</f>
        <v>7693378.1699999999</v>
      </c>
      <c r="G13" s="49">
        <v>181633.12</v>
      </c>
      <c r="H13" s="49">
        <f>SUM(B13:C13,D13:E13,F13:G13)</f>
        <v>10975981.899999999</v>
      </c>
    </row>
    <row r="14" spans="1:8" ht="15.75" customHeight="1" x14ac:dyDescent="0.25">
      <c r="A14" s="6" t="s">
        <v>110</v>
      </c>
      <c r="B14" s="90">
        <v>2509284.5</v>
      </c>
      <c r="C14" s="90">
        <v>118787315.63999999</v>
      </c>
      <c r="D14" s="90">
        <v>1500000</v>
      </c>
      <c r="E14" s="90">
        <v>65131328.810000002</v>
      </c>
      <c r="F14" s="49">
        <v>2011000</v>
      </c>
      <c r="G14" s="49"/>
      <c r="H14" s="49">
        <f>SUM(B14:C14,D14:E14,F14:G14)</f>
        <v>189938928.94999999</v>
      </c>
    </row>
    <row r="15" spans="1:8" ht="15.75" customHeight="1" x14ac:dyDescent="0.25">
      <c r="A15" s="6" t="s">
        <v>111</v>
      </c>
      <c r="B15" s="49"/>
      <c r="C15" s="49">
        <v>2500000</v>
      </c>
      <c r="D15" s="49">
        <f>604000+800000</f>
        <v>1404000</v>
      </c>
      <c r="E15" s="49">
        <v>5884484.6600000001</v>
      </c>
      <c r="F15" s="49">
        <f>18304564.03+7200000-35000</f>
        <v>25469564.030000001</v>
      </c>
      <c r="G15" s="89">
        <v>1695435.97</v>
      </c>
      <c r="H15" s="49">
        <f>SUM(B15:C15,D15:E15,F15:G15)</f>
        <v>36953484.659999996</v>
      </c>
    </row>
    <row r="16" spans="1:8" ht="15.75" customHeight="1" x14ac:dyDescent="0.25">
      <c r="A16" s="6" t="s">
        <v>112</v>
      </c>
      <c r="B16" s="49"/>
      <c r="C16" s="49"/>
      <c r="D16" s="49"/>
      <c r="E16" s="49"/>
      <c r="F16" s="49"/>
      <c r="G16" s="49"/>
      <c r="H16" s="49">
        <f>SUM(B16:C16,D16:E16,F16:G16)</f>
        <v>0</v>
      </c>
    </row>
    <row r="17" spans="1:8" ht="15.75" customHeight="1" x14ac:dyDescent="0.25">
      <c r="A17" s="6" t="s">
        <v>113</v>
      </c>
      <c r="B17" s="49"/>
      <c r="C17" s="49"/>
      <c r="D17" s="49"/>
      <c r="E17" s="49"/>
      <c r="F17" s="49"/>
      <c r="G17" s="49"/>
      <c r="H17" s="49">
        <f>SUM(B17:C17,D17:E17,F17:G17)</f>
        <v>0</v>
      </c>
    </row>
    <row r="18" spans="1:8" ht="15.75" customHeight="1" x14ac:dyDescent="0.25">
      <c r="A18" s="6" t="s">
        <v>114</v>
      </c>
      <c r="B18" s="49"/>
      <c r="C18" s="49"/>
      <c r="D18" s="49"/>
      <c r="E18" s="49"/>
      <c r="F18" s="49">
        <f>26778000+480000</f>
        <v>27258000</v>
      </c>
      <c r="G18" s="49">
        <v>222000</v>
      </c>
      <c r="H18" s="49">
        <f>SUM(B18:C18,D18:E18,F18:G18)</f>
        <v>27480000</v>
      </c>
    </row>
    <row r="19" spans="1:8" ht="15.75" customHeight="1" x14ac:dyDescent="0.25">
      <c r="A19" s="6" t="s">
        <v>115</v>
      </c>
      <c r="B19" s="49"/>
      <c r="C19" s="49"/>
      <c r="D19" s="91"/>
      <c r="E19" s="49">
        <v>499215.92</v>
      </c>
      <c r="F19" s="92">
        <f>509000+159988.71</f>
        <v>668988.71</v>
      </c>
      <c r="G19" s="49"/>
      <c r="H19" s="49">
        <f>SUM(B19:C19,D19:E19,F19:G19)</f>
        <v>1168204.6299999999</v>
      </c>
    </row>
    <row r="20" spans="1:8" ht="15.75" customHeight="1" x14ac:dyDescent="0.25">
      <c r="A20" s="39" t="s">
        <v>136</v>
      </c>
      <c r="B20" s="93"/>
      <c r="C20" s="49"/>
      <c r="D20" s="93"/>
      <c r="E20" s="49"/>
      <c r="F20" s="49"/>
      <c r="G20" s="49"/>
      <c r="H20" s="90">
        <f>SUM(B20:C20,D20:E20,F20:G20)</f>
        <v>0</v>
      </c>
    </row>
    <row r="21" spans="1:8" ht="15.75" customHeight="1" x14ac:dyDescent="0.3">
      <c r="A21" s="25" t="s">
        <v>60</v>
      </c>
      <c r="B21" s="94">
        <f>SUM(B8:B20)</f>
        <v>2509284.5</v>
      </c>
      <c r="C21" s="94">
        <f>SUM(C8:C20)</f>
        <v>146390715.5</v>
      </c>
      <c r="D21" s="94">
        <f>SUM(D8:D20)</f>
        <v>19159954.149999999</v>
      </c>
      <c r="E21" s="94">
        <f>SUM(E8:E20)</f>
        <v>108360045.85000001</v>
      </c>
      <c r="F21" s="94">
        <f>SUM(F8:F20)</f>
        <v>66600930.910000004</v>
      </c>
      <c r="G21" s="94">
        <f>SUM(G8:G20)</f>
        <v>2099069.09</v>
      </c>
      <c r="H21" s="94">
        <f t="shared" ref="H21" si="0">SUM(H8:H20)</f>
        <v>345120000</v>
      </c>
    </row>
    <row r="22" spans="1:8" ht="15.75" customHeight="1" x14ac:dyDescent="0.25"/>
    <row r="23" spans="1:8" ht="15.75" customHeight="1" x14ac:dyDescent="0.35">
      <c r="A23" s="21" t="s">
        <v>87</v>
      </c>
      <c r="C23" s="44"/>
      <c r="D23" s="42"/>
    </row>
    <row r="24" spans="1:8" ht="15.75" customHeight="1" x14ac:dyDescent="0.25">
      <c r="A24" s="31" t="s">
        <v>137</v>
      </c>
      <c r="B24" s="50"/>
      <c r="C24" s="45"/>
      <c r="D24" s="41"/>
    </row>
    <row r="25" spans="1:8" ht="15.75" customHeight="1" x14ac:dyDescent="0.25">
      <c r="A25" s="65" t="s">
        <v>138</v>
      </c>
      <c r="B25" s="65"/>
      <c r="C25" s="65"/>
      <c r="D25" s="65"/>
    </row>
    <row r="26" spans="1:8" ht="15.75" customHeight="1" x14ac:dyDescent="0.25"/>
    <row r="27" spans="1:8" ht="15.75" customHeight="1" x14ac:dyDescent="0.25"/>
    <row r="28" spans="1:8" ht="15.75" customHeight="1" x14ac:dyDescent="0.25"/>
    <row r="29" spans="1:8" ht="15.75" customHeight="1" x14ac:dyDescent="0.25"/>
    <row r="30" spans="1:8" ht="15.75" customHeight="1" x14ac:dyDescent="0.25"/>
    <row r="31" spans="1:8" ht="15.75" customHeight="1" x14ac:dyDescent="0.25"/>
    <row r="32" spans="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sheetData>
  <mergeCells count="4">
    <mergeCell ref="A25:D25"/>
    <mergeCell ref="F6:G6"/>
    <mergeCell ref="B6:C6"/>
    <mergeCell ref="D6:E6"/>
  </mergeCells>
  <pageMargins left="0.7" right="0.7" top="0.75" bottom="0.7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1. Strumenti</vt:lpstr>
      <vt:lpstr>2. Risorse</vt:lpstr>
      <vt:lpstr>3. Sezione ordinaria</vt:lpstr>
      <vt:lpstr>4. Sezioni speciali</vt:lpstr>
      <vt:lpstr>Appendice - Stato</vt:lpstr>
      <vt:lpstr>'1. Strumenti'!_xlnm_Print_Area</vt:lpstr>
      <vt:lpstr>'2. Risorse'!_xlnm_Print_Area</vt:lpstr>
      <vt:lpstr>'3. Sezione ordinaria'!_xlnm_Print_Area</vt:lpstr>
      <vt:lpstr>'4. Sezioni speciali'!_xlnm_Print_Area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Servidio Lorenzo</dc:creator>
  <cp:keywords/>
  <dc:description/>
  <cp:lastModifiedBy>Servidio Lorenzo</cp:lastModifiedBy>
  <cp:revision/>
  <dcterms:created xsi:type="dcterms:W3CDTF">2020-07-07T10:14:56Z</dcterms:created>
  <dcterms:modified xsi:type="dcterms:W3CDTF">2021-12-21T13:19:24Z</dcterms:modified>
  <cp:category/>
  <cp:contentStatus/>
</cp:coreProperties>
</file>